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Blog-futbal-jún21\"/>
    </mc:Choice>
  </mc:AlternateContent>
  <bookViews>
    <workbookView xWindow="0" yWindow="-12" windowWidth="2796" windowHeight="3780" tabRatio="827"/>
  </bookViews>
  <sheets>
    <sheet name="info" sheetId="28" r:id="rId1"/>
    <sheet name="stats" sheetId="33" r:id="rId2"/>
    <sheet name="základné štatistiky" sheetId="44" r:id="rId3"/>
    <sheet name="tímy" sheetId="45" r:id="rId4"/>
    <sheet name="rozhodcovia - selekcia" sheetId="50" state="hidden" r:id="rId5"/>
    <sheet name="rozhodcovia" sheetId="48" r:id="rId6"/>
    <sheet name="OLD.odchýlky" sheetId="25" r:id="rId7"/>
  </sheets>
  <calcPr calcId="162913"/>
</workbook>
</file>

<file path=xl/calcChain.xml><?xml version="1.0" encoding="utf-8"?>
<calcChain xmlns="http://schemas.openxmlformats.org/spreadsheetml/2006/main">
  <c r="I177" i="50" l="1"/>
  <c r="H177" i="50"/>
  <c r="G177" i="50"/>
  <c r="F177" i="50"/>
  <c r="E177" i="50"/>
  <c r="D177" i="50"/>
  <c r="I176" i="50"/>
  <c r="H176" i="50"/>
  <c r="G176" i="50"/>
  <c r="F176" i="50"/>
  <c r="E176" i="50"/>
  <c r="D176" i="50"/>
  <c r="I175" i="50"/>
  <c r="H175" i="50"/>
  <c r="G175" i="50"/>
  <c r="F175" i="50"/>
  <c r="E175" i="50"/>
  <c r="D175" i="50"/>
  <c r="I174" i="50"/>
  <c r="H174" i="50"/>
  <c r="G174" i="50"/>
  <c r="F174" i="50"/>
  <c r="E174" i="50"/>
  <c r="D174" i="50"/>
  <c r="I173" i="50"/>
  <c r="H173" i="50"/>
  <c r="G173" i="50"/>
  <c r="F173" i="50"/>
  <c r="E173" i="50"/>
  <c r="D173" i="50"/>
  <c r="I172" i="50"/>
  <c r="H172" i="50"/>
  <c r="G172" i="50"/>
  <c r="F172" i="50"/>
  <c r="E172" i="50"/>
  <c r="D172" i="50"/>
  <c r="I171" i="50"/>
  <c r="H171" i="50"/>
  <c r="G171" i="50"/>
  <c r="F171" i="50"/>
  <c r="E171" i="50"/>
  <c r="D171" i="50"/>
  <c r="I170" i="50"/>
  <c r="H170" i="50"/>
  <c r="G170" i="50"/>
  <c r="F170" i="50"/>
  <c r="E170" i="50"/>
  <c r="D170" i="50"/>
  <c r="I169" i="50"/>
  <c r="H169" i="50"/>
  <c r="G169" i="50"/>
  <c r="F169" i="50"/>
  <c r="E169" i="50"/>
  <c r="D169" i="50"/>
  <c r="I168" i="50"/>
  <c r="H168" i="50"/>
  <c r="G168" i="50"/>
  <c r="F168" i="50"/>
  <c r="E168" i="50"/>
  <c r="D168" i="50"/>
  <c r="I167" i="50"/>
  <c r="H167" i="50"/>
  <c r="G167" i="50"/>
  <c r="F167" i="50"/>
  <c r="E167" i="50"/>
  <c r="D167" i="50"/>
  <c r="I166" i="50"/>
  <c r="H166" i="50"/>
  <c r="G166" i="50"/>
  <c r="F166" i="50"/>
  <c r="E166" i="50"/>
  <c r="D166" i="50"/>
  <c r="I165" i="50"/>
  <c r="H165" i="50"/>
  <c r="G165" i="50"/>
  <c r="F165" i="50"/>
  <c r="E165" i="50"/>
  <c r="D165" i="50"/>
  <c r="I164" i="50"/>
  <c r="H164" i="50"/>
  <c r="G164" i="50"/>
  <c r="F164" i="50"/>
  <c r="E164" i="50"/>
  <c r="D164" i="50"/>
  <c r="I163" i="50"/>
  <c r="H163" i="50"/>
  <c r="G163" i="50"/>
  <c r="F163" i="50"/>
  <c r="E163" i="50"/>
  <c r="D163" i="50"/>
  <c r="I162" i="50"/>
  <c r="H162" i="50"/>
  <c r="G162" i="50"/>
  <c r="F162" i="50"/>
  <c r="E162" i="50"/>
  <c r="D162" i="50"/>
  <c r="I161" i="50"/>
  <c r="H161" i="50"/>
  <c r="G161" i="50"/>
  <c r="F161" i="50"/>
  <c r="E161" i="50"/>
  <c r="D161" i="50"/>
  <c r="I160" i="50"/>
  <c r="H160" i="50"/>
  <c r="G160" i="50"/>
  <c r="F160" i="50"/>
  <c r="E160" i="50"/>
  <c r="D160" i="50"/>
  <c r="I159" i="50"/>
  <c r="H159" i="50"/>
  <c r="G159" i="50"/>
  <c r="F159" i="50"/>
  <c r="E159" i="50"/>
  <c r="D159" i="50"/>
  <c r="I158" i="50"/>
  <c r="H158" i="50"/>
  <c r="G158" i="50"/>
  <c r="F158" i="50"/>
  <c r="E158" i="50"/>
  <c r="D158" i="50"/>
  <c r="I157" i="50"/>
  <c r="H157" i="50"/>
  <c r="G157" i="50"/>
  <c r="F157" i="50"/>
  <c r="E157" i="50"/>
  <c r="D157" i="50"/>
  <c r="I156" i="50"/>
  <c r="H156" i="50"/>
  <c r="G156" i="50"/>
  <c r="F156" i="50"/>
  <c r="E156" i="50"/>
  <c r="D156" i="50"/>
  <c r="I155" i="50"/>
  <c r="H155" i="50"/>
  <c r="G155" i="50"/>
  <c r="F155" i="50"/>
  <c r="E155" i="50"/>
  <c r="D155" i="50"/>
  <c r="I154" i="50"/>
  <c r="H154" i="50"/>
  <c r="G154" i="50"/>
  <c r="F154" i="50"/>
  <c r="E154" i="50"/>
  <c r="D154" i="50"/>
  <c r="I153" i="50"/>
  <c r="H153" i="50"/>
  <c r="G153" i="50"/>
  <c r="F153" i="50"/>
  <c r="E153" i="50"/>
  <c r="D153" i="50"/>
  <c r="I152" i="50"/>
  <c r="H152" i="50"/>
  <c r="G152" i="50"/>
  <c r="F152" i="50"/>
  <c r="E152" i="50"/>
  <c r="D152" i="50"/>
  <c r="I151" i="50"/>
  <c r="H151" i="50"/>
  <c r="G151" i="50"/>
  <c r="F151" i="50"/>
  <c r="E151" i="50"/>
  <c r="D151" i="50"/>
  <c r="I150" i="50"/>
  <c r="H150" i="50"/>
  <c r="G150" i="50"/>
  <c r="F150" i="50"/>
  <c r="E150" i="50"/>
  <c r="D150" i="50"/>
  <c r="I149" i="50"/>
  <c r="H149" i="50"/>
  <c r="G149" i="50"/>
  <c r="F149" i="50"/>
  <c r="E149" i="50"/>
  <c r="D149" i="50"/>
  <c r="I148" i="50"/>
  <c r="H148" i="50"/>
  <c r="G148" i="50"/>
  <c r="F148" i="50"/>
  <c r="E148" i="50"/>
  <c r="D148" i="50"/>
  <c r="I147" i="50"/>
  <c r="H147" i="50"/>
  <c r="G147" i="50"/>
  <c r="F147" i="50"/>
  <c r="E147" i="50"/>
  <c r="D147" i="50"/>
  <c r="I146" i="50"/>
  <c r="H146" i="50"/>
  <c r="G146" i="50"/>
  <c r="F146" i="50"/>
  <c r="E146" i="50"/>
  <c r="D146" i="50"/>
  <c r="I145" i="50"/>
  <c r="H145" i="50"/>
  <c r="G145" i="50"/>
  <c r="F145" i="50"/>
  <c r="E145" i="50"/>
  <c r="D145" i="50"/>
  <c r="I144" i="50"/>
  <c r="H144" i="50"/>
  <c r="G144" i="50"/>
  <c r="F144" i="50"/>
  <c r="E144" i="50"/>
  <c r="D144" i="50"/>
  <c r="I143" i="50"/>
  <c r="H143" i="50"/>
  <c r="G143" i="50"/>
  <c r="F143" i="50"/>
  <c r="E143" i="50"/>
  <c r="D143" i="50"/>
  <c r="I142" i="50"/>
  <c r="H142" i="50"/>
  <c r="G142" i="50"/>
  <c r="F142" i="50"/>
  <c r="E142" i="50"/>
  <c r="D142" i="50"/>
  <c r="I141" i="50"/>
  <c r="H141" i="50"/>
  <c r="G141" i="50"/>
  <c r="F141" i="50"/>
  <c r="E141" i="50"/>
  <c r="D141" i="50"/>
  <c r="I140" i="50"/>
  <c r="H140" i="50"/>
  <c r="G140" i="50"/>
  <c r="F140" i="50"/>
  <c r="E140" i="50"/>
  <c r="D140" i="50"/>
  <c r="I139" i="50"/>
  <c r="H139" i="50"/>
  <c r="G139" i="50"/>
  <c r="F139" i="50"/>
  <c r="E139" i="50"/>
  <c r="D139" i="50"/>
  <c r="I138" i="50"/>
  <c r="H138" i="50"/>
  <c r="G138" i="50"/>
  <c r="F138" i="50"/>
  <c r="E138" i="50"/>
  <c r="D138" i="50"/>
  <c r="I137" i="50"/>
  <c r="H137" i="50"/>
  <c r="G137" i="50"/>
  <c r="F137" i="50"/>
  <c r="E137" i="50"/>
  <c r="D137" i="50"/>
  <c r="I136" i="50"/>
  <c r="H136" i="50"/>
  <c r="G136" i="50"/>
  <c r="F136" i="50"/>
  <c r="E136" i="50"/>
  <c r="D136" i="50"/>
  <c r="I135" i="50"/>
  <c r="H135" i="50"/>
  <c r="G135" i="50"/>
  <c r="F135" i="50"/>
  <c r="E135" i="50"/>
  <c r="D135" i="50"/>
  <c r="I134" i="50"/>
  <c r="H134" i="50"/>
  <c r="G134" i="50"/>
  <c r="F134" i="50"/>
  <c r="E134" i="50"/>
  <c r="D134" i="50"/>
  <c r="I133" i="50"/>
  <c r="H133" i="50"/>
  <c r="G133" i="50"/>
  <c r="F133" i="50"/>
  <c r="E133" i="50"/>
  <c r="D133" i="50"/>
  <c r="I132" i="50"/>
  <c r="H132" i="50"/>
  <c r="G132" i="50"/>
  <c r="F132" i="50"/>
  <c r="E132" i="50"/>
  <c r="D132" i="50"/>
  <c r="I131" i="50"/>
  <c r="H131" i="50"/>
  <c r="G131" i="50"/>
  <c r="F131" i="50"/>
  <c r="E131" i="50"/>
  <c r="D131" i="50"/>
  <c r="I130" i="50"/>
  <c r="H130" i="50"/>
  <c r="G130" i="50"/>
  <c r="F130" i="50"/>
  <c r="E130" i="50"/>
  <c r="D130" i="50"/>
  <c r="I129" i="50"/>
  <c r="H129" i="50"/>
  <c r="G129" i="50"/>
  <c r="F129" i="50"/>
  <c r="E129" i="50"/>
  <c r="D129" i="50"/>
  <c r="I128" i="50"/>
  <c r="H128" i="50"/>
  <c r="G128" i="50"/>
  <c r="F128" i="50"/>
  <c r="E128" i="50"/>
  <c r="D128" i="50"/>
  <c r="I127" i="50"/>
  <c r="H127" i="50"/>
  <c r="G127" i="50"/>
  <c r="F127" i="50"/>
  <c r="E127" i="50"/>
  <c r="D127" i="50"/>
  <c r="I126" i="50"/>
  <c r="H126" i="50"/>
  <c r="G126" i="50"/>
  <c r="F126" i="50"/>
  <c r="E126" i="50"/>
  <c r="D126" i="50"/>
  <c r="I125" i="50"/>
  <c r="H125" i="50"/>
  <c r="G125" i="50"/>
  <c r="F125" i="50"/>
  <c r="E125" i="50"/>
  <c r="D125" i="50"/>
  <c r="I124" i="50"/>
  <c r="H124" i="50"/>
  <c r="G124" i="50"/>
  <c r="F124" i="50"/>
  <c r="E124" i="50"/>
  <c r="D124" i="50"/>
  <c r="I123" i="50"/>
  <c r="H123" i="50"/>
  <c r="G123" i="50"/>
  <c r="F123" i="50"/>
  <c r="E123" i="50"/>
  <c r="D123" i="50"/>
  <c r="I122" i="50"/>
  <c r="H122" i="50"/>
  <c r="G122" i="50"/>
  <c r="F122" i="50"/>
  <c r="E122" i="50"/>
  <c r="D122" i="50"/>
  <c r="I121" i="50"/>
  <c r="H121" i="50"/>
  <c r="G121" i="50"/>
  <c r="F121" i="50"/>
  <c r="E121" i="50"/>
  <c r="D121" i="50"/>
  <c r="I120" i="50"/>
  <c r="H120" i="50"/>
  <c r="G120" i="50"/>
  <c r="F120" i="50"/>
  <c r="E120" i="50"/>
  <c r="D120" i="50"/>
  <c r="I119" i="50"/>
  <c r="H119" i="50"/>
  <c r="G119" i="50"/>
  <c r="F119" i="50"/>
  <c r="E119" i="50"/>
  <c r="D119" i="50"/>
  <c r="I118" i="50"/>
  <c r="H118" i="50"/>
  <c r="G118" i="50"/>
  <c r="F118" i="50"/>
  <c r="E118" i="50"/>
  <c r="D118" i="50"/>
  <c r="I117" i="50"/>
  <c r="H117" i="50"/>
  <c r="G117" i="50"/>
  <c r="F117" i="50"/>
  <c r="E117" i="50"/>
  <c r="D117" i="50"/>
  <c r="I116" i="50"/>
  <c r="H116" i="50"/>
  <c r="G116" i="50"/>
  <c r="F116" i="50"/>
  <c r="E116" i="50"/>
  <c r="D116" i="50"/>
  <c r="I115" i="50"/>
  <c r="H115" i="50"/>
  <c r="G115" i="50"/>
  <c r="F115" i="50"/>
  <c r="E115" i="50"/>
  <c r="D115" i="50"/>
  <c r="I114" i="50"/>
  <c r="H114" i="50"/>
  <c r="G114" i="50"/>
  <c r="F114" i="50"/>
  <c r="E114" i="50"/>
  <c r="D114" i="50"/>
  <c r="I113" i="50"/>
  <c r="H113" i="50"/>
  <c r="G113" i="50"/>
  <c r="F113" i="50"/>
  <c r="E113" i="50"/>
  <c r="D113" i="50"/>
  <c r="I112" i="50"/>
  <c r="H112" i="50"/>
  <c r="G112" i="50"/>
  <c r="F112" i="50"/>
  <c r="E112" i="50"/>
  <c r="D112" i="50"/>
  <c r="I111" i="50"/>
  <c r="H111" i="50"/>
  <c r="G111" i="50"/>
  <c r="F111" i="50"/>
  <c r="E111" i="50"/>
  <c r="D111" i="50"/>
  <c r="I110" i="50"/>
  <c r="H110" i="50"/>
  <c r="G110" i="50"/>
  <c r="F110" i="50"/>
  <c r="E110" i="50"/>
  <c r="D110" i="50"/>
  <c r="I109" i="50"/>
  <c r="H109" i="50"/>
  <c r="G109" i="50"/>
  <c r="F109" i="50"/>
  <c r="E109" i="50"/>
  <c r="D109" i="50"/>
  <c r="I108" i="50"/>
  <c r="H108" i="50"/>
  <c r="G108" i="50"/>
  <c r="F108" i="50"/>
  <c r="E108" i="50"/>
  <c r="D108" i="50"/>
  <c r="I107" i="50"/>
  <c r="H107" i="50"/>
  <c r="G107" i="50"/>
  <c r="F107" i="50"/>
  <c r="E107" i="50"/>
  <c r="D107" i="50"/>
  <c r="I106" i="50"/>
  <c r="H106" i="50"/>
  <c r="G106" i="50"/>
  <c r="F106" i="50"/>
  <c r="E106" i="50"/>
  <c r="D106" i="50"/>
  <c r="I105" i="50"/>
  <c r="H105" i="50"/>
  <c r="G105" i="50"/>
  <c r="F105" i="50"/>
  <c r="E105" i="50"/>
  <c r="D105" i="50"/>
  <c r="I104" i="50"/>
  <c r="H104" i="50"/>
  <c r="G104" i="50"/>
  <c r="F104" i="50"/>
  <c r="E104" i="50"/>
  <c r="D104" i="50"/>
  <c r="I103" i="50"/>
  <c r="H103" i="50"/>
  <c r="G103" i="50"/>
  <c r="F103" i="50"/>
  <c r="E103" i="50"/>
  <c r="D103" i="50"/>
  <c r="I102" i="50"/>
  <c r="H102" i="50"/>
  <c r="G102" i="50"/>
  <c r="F102" i="50"/>
  <c r="E102" i="50"/>
  <c r="D102" i="50"/>
  <c r="I101" i="50"/>
  <c r="H101" i="50"/>
  <c r="G101" i="50"/>
  <c r="F101" i="50"/>
  <c r="E101" i="50"/>
  <c r="D101" i="50"/>
  <c r="I100" i="50"/>
  <c r="H100" i="50"/>
  <c r="G100" i="50"/>
  <c r="F100" i="50"/>
  <c r="E100" i="50"/>
  <c r="D100" i="50"/>
  <c r="I99" i="50"/>
  <c r="H99" i="50"/>
  <c r="G99" i="50"/>
  <c r="F99" i="50"/>
  <c r="E99" i="50"/>
  <c r="D99" i="50"/>
  <c r="I98" i="50"/>
  <c r="H98" i="50"/>
  <c r="G98" i="50"/>
  <c r="F98" i="50"/>
  <c r="E98" i="50"/>
  <c r="D98" i="50"/>
  <c r="I97" i="50"/>
  <c r="H97" i="50"/>
  <c r="G97" i="50"/>
  <c r="F97" i="50"/>
  <c r="E97" i="50"/>
  <c r="D97" i="50"/>
  <c r="I96" i="50"/>
  <c r="H96" i="50"/>
  <c r="G96" i="50"/>
  <c r="F96" i="50"/>
  <c r="E96" i="50"/>
  <c r="D96" i="50"/>
  <c r="I95" i="50"/>
  <c r="H95" i="50"/>
  <c r="G95" i="50"/>
  <c r="F95" i="50"/>
  <c r="E95" i="50"/>
  <c r="D95" i="50"/>
  <c r="I94" i="50"/>
  <c r="H94" i="50"/>
  <c r="G94" i="50"/>
  <c r="F94" i="50"/>
  <c r="E94" i="50"/>
  <c r="D94" i="50"/>
  <c r="I93" i="50"/>
  <c r="H93" i="50"/>
  <c r="G93" i="50"/>
  <c r="F93" i="50"/>
  <c r="E93" i="50"/>
  <c r="D93" i="50"/>
  <c r="I92" i="50"/>
  <c r="H92" i="50"/>
  <c r="G92" i="50"/>
  <c r="F92" i="50"/>
  <c r="E92" i="50"/>
  <c r="D92" i="50"/>
  <c r="I91" i="50"/>
  <c r="H91" i="50"/>
  <c r="G91" i="50"/>
  <c r="F91" i="50"/>
  <c r="E91" i="50"/>
  <c r="D91" i="50"/>
  <c r="I90" i="50"/>
  <c r="H90" i="50"/>
  <c r="G90" i="50"/>
  <c r="F90" i="50"/>
  <c r="E90" i="50"/>
  <c r="D90" i="50"/>
  <c r="I89" i="50"/>
  <c r="H89" i="50"/>
  <c r="G89" i="50"/>
  <c r="F89" i="50"/>
  <c r="E89" i="50"/>
  <c r="D89" i="50"/>
  <c r="I88" i="50"/>
  <c r="H88" i="50"/>
  <c r="G88" i="50"/>
  <c r="F88" i="50"/>
  <c r="E88" i="50"/>
  <c r="D88" i="50"/>
  <c r="I87" i="50"/>
  <c r="H87" i="50"/>
  <c r="G87" i="50"/>
  <c r="F87" i="50"/>
  <c r="E87" i="50"/>
  <c r="D87" i="50"/>
  <c r="I86" i="50"/>
  <c r="H86" i="50"/>
  <c r="G86" i="50"/>
  <c r="F86" i="50"/>
  <c r="E86" i="50"/>
  <c r="D86" i="50"/>
  <c r="I85" i="50"/>
  <c r="H85" i="50"/>
  <c r="G85" i="50"/>
  <c r="F85" i="50"/>
  <c r="E85" i="50"/>
  <c r="D85" i="50"/>
  <c r="I84" i="50"/>
  <c r="H84" i="50"/>
  <c r="G84" i="50"/>
  <c r="F84" i="50"/>
  <c r="E84" i="50"/>
  <c r="D84" i="50"/>
  <c r="I83" i="50"/>
  <c r="H83" i="50"/>
  <c r="G83" i="50"/>
  <c r="F83" i="50"/>
  <c r="E83" i="50"/>
  <c r="D83" i="50"/>
  <c r="I82" i="50"/>
  <c r="H82" i="50"/>
  <c r="G82" i="50"/>
  <c r="F82" i="50"/>
  <c r="E82" i="50"/>
  <c r="D82" i="50"/>
  <c r="I81" i="50"/>
  <c r="H81" i="50"/>
  <c r="G81" i="50"/>
  <c r="F81" i="50"/>
  <c r="E81" i="50"/>
  <c r="D81" i="50"/>
  <c r="I80" i="50"/>
  <c r="H80" i="50"/>
  <c r="G80" i="50"/>
  <c r="F80" i="50"/>
  <c r="E80" i="50"/>
  <c r="D80" i="50"/>
  <c r="I79" i="50"/>
  <c r="H79" i="50"/>
  <c r="G79" i="50"/>
  <c r="F79" i="50"/>
  <c r="E79" i="50"/>
  <c r="D79" i="50"/>
  <c r="I78" i="50"/>
  <c r="H78" i="50"/>
  <c r="G78" i="50"/>
  <c r="F78" i="50"/>
  <c r="E78" i="50"/>
  <c r="D78" i="50"/>
  <c r="I77" i="50"/>
  <c r="H77" i="50"/>
  <c r="G77" i="50"/>
  <c r="F77" i="50"/>
  <c r="E77" i="50"/>
  <c r="D77" i="50"/>
  <c r="I76" i="50"/>
  <c r="H76" i="50"/>
  <c r="G76" i="50"/>
  <c r="F76" i="50"/>
  <c r="E76" i="50"/>
  <c r="D76" i="50"/>
  <c r="I75" i="50"/>
  <c r="H75" i="50"/>
  <c r="G75" i="50"/>
  <c r="F75" i="50"/>
  <c r="E75" i="50"/>
  <c r="D75" i="50"/>
  <c r="I74" i="50"/>
  <c r="H74" i="50"/>
  <c r="G74" i="50"/>
  <c r="F74" i="50"/>
  <c r="E74" i="50"/>
  <c r="D74" i="50"/>
  <c r="I73" i="50"/>
  <c r="H73" i="50"/>
  <c r="G73" i="50"/>
  <c r="F73" i="50"/>
  <c r="E73" i="50"/>
  <c r="D73" i="50"/>
  <c r="I72" i="50"/>
  <c r="H72" i="50"/>
  <c r="G72" i="50"/>
  <c r="F72" i="50"/>
  <c r="E72" i="50"/>
  <c r="D72" i="50"/>
  <c r="I71" i="50"/>
  <c r="H71" i="50"/>
  <c r="G71" i="50"/>
  <c r="F71" i="50"/>
  <c r="E71" i="50"/>
  <c r="D71" i="50"/>
  <c r="I70" i="50"/>
  <c r="H70" i="50"/>
  <c r="G70" i="50"/>
  <c r="F70" i="50"/>
  <c r="E70" i="50"/>
  <c r="D70" i="50"/>
  <c r="I69" i="50"/>
  <c r="H69" i="50"/>
  <c r="G69" i="50"/>
  <c r="F69" i="50"/>
  <c r="E69" i="50"/>
  <c r="D69" i="50"/>
  <c r="I68" i="50"/>
  <c r="H68" i="50"/>
  <c r="G68" i="50"/>
  <c r="F68" i="50"/>
  <c r="E68" i="50"/>
  <c r="D68" i="50"/>
  <c r="I67" i="50"/>
  <c r="H67" i="50"/>
  <c r="G67" i="50"/>
  <c r="F67" i="50"/>
  <c r="E67" i="50"/>
  <c r="D67" i="50"/>
  <c r="I66" i="50"/>
  <c r="H66" i="50"/>
  <c r="G66" i="50"/>
  <c r="F66" i="50"/>
  <c r="E66" i="50"/>
  <c r="D66" i="50"/>
  <c r="I65" i="50"/>
  <c r="H65" i="50"/>
  <c r="G65" i="50"/>
  <c r="F65" i="50"/>
  <c r="E65" i="50"/>
  <c r="D65" i="50"/>
  <c r="I64" i="50"/>
  <c r="H64" i="50"/>
  <c r="G64" i="50"/>
  <c r="F64" i="50"/>
  <c r="E64" i="50"/>
  <c r="D64" i="50"/>
  <c r="I63" i="50"/>
  <c r="H63" i="50"/>
  <c r="G63" i="50"/>
  <c r="F63" i="50"/>
  <c r="E63" i="50"/>
  <c r="D63" i="50"/>
  <c r="I62" i="50"/>
  <c r="H62" i="50"/>
  <c r="G62" i="50"/>
  <c r="F62" i="50"/>
  <c r="E62" i="50"/>
  <c r="D62" i="50"/>
  <c r="I61" i="50"/>
  <c r="H61" i="50"/>
  <c r="G61" i="50"/>
  <c r="F61" i="50"/>
  <c r="E61" i="50"/>
  <c r="D61" i="50"/>
  <c r="I60" i="50"/>
  <c r="H60" i="50"/>
  <c r="G60" i="50"/>
  <c r="F60" i="50"/>
  <c r="E60" i="50"/>
  <c r="D60" i="50"/>
  <c r="I59" i="50"/>
  <c r="H59" i="50"/>
  <c r="G59" i="50"/>
  <c r="F59" i="50"/>
  <c r="E59" i="50"/>
  <c r="D59" i="50"/>
  <c r="I58" i="50"/>
  <c r="H58" i="50"/>
  <c r="G58" i="50"/>
  <c r="F58" i="50"/>
  <c r="E58" i="50"/>
  <c r="D58" i="50"/>
  <c r="I57" i="50"/>
  <c r="H57" i="50"/>
  <c r="G57" i="50"/>
  <c r="F57" i="50"/>
  <c r="E57" i="50"/>
  <c r="D57" i="50"/>
  <c r="I56" i="50"/>
  <c r="H56" i="50"/>
  <c r="G56" i="50"/>
  <c r="F56" i="50"/>
  <c r="E56" i="50"/>
  <c r="D56" i="50"/>
  <c r="I55" i="50"/>
  <c r="H55" i="50"/>
  <c r="G55" i="50"/>
  <c r="F55" i="50"/>
  <c r="E55" i="50"/>
  <c r="D55" i="50"/>
  <c r="I54" i="50"/>
  <c r="H54" i="50"/>
  <c r="G54" i="50"/>
  <c r="F54" i="50"/>
  <c r="E54" i="50"/>
  <c r="D54" i="50"/>
  <c r="I53" i="50"/>
  <c r="H53" i="50"/>
  <c r="G53" i="50"/>
  <c r="F53" i="50"/>
  <c r="E53" i="50"/>
  <c r="D53" i="50"/>
  <c r="I52" i="50"/>
  <c r="H52" i="50"/>
  <c r="G52" i="50"/>
  <c r="F52" i="50"/>
  <c r="E52" i="50"/>
  <c r="D52" i="50"/>
  <c r="I51" i="50"/>
  <c r="H51" i="50"/>
  <c r="G51" i="50"/>
  <c r="F51" i="50"/>
  <c r="E51" i="50"/>
  <c r="D51" i="50"/>
  <c r="I50" i="50"/>
  <c r="H50" i="50"/>
  <c r="G50" i="50"/>
  <c r="F50" i="50"/>
  <c r="E50" i="50"/>
  <c r="D50" i="50"/>
  <c r="I49" i="50"/>
  <c r="H49" i="50"/>
  <c r="G49" i="50"/>
  <c r="F49" i="50"/>
  <c r="E49" i="50"/>
  <c r="D49" i="50"/>
  <c r="I48" i="50"/>
  <c r="H48" i="50"/>
  <c r="G48" i="50"/>
  <c r="F48" i="50"/>
  <c r="E48" i="50"/>
  <c r="D48" i="50"/>
  <c r="I47" i="50"/>
  <c r="H47" i="50"/>
  <c r="G47" i="50"/>
  <c r="F47" i="50"/>
  <c r="E47" i="50"/>
  <c r="D47" i="50"/>
  <c r="I46" i="50"/>
  <c r="H46" i="50"/>
  <c r="G46" i="50"/>
  <c r="F46" i="50"/>
  <c r="E46" i="50"/>
  <c r="D46" i="50"/>
  <c r="I45" i="50"/>
  <c r="H45" i="50"/>
  <c r="G45" i="50"/>
  <c r="F45" i="50"/>
  <c r="E45" i="50"/>
  <c r="D45" i="50"/>
  <c r="I44" i="50"/>
  <c r="H44" i="50"/>
  <c r="G44" i="50"/>
  <c r="F44" i="50"/>
  <c r="E44" i="50"/>
  <c r="D44" i="50"/>
  <c r="I43" i="50"/>
  <c r="H43" i="50"/>
  <c r="G43" i="50"/>
  <c r="F43" i="50"/>
  <c r="E43" i="50"/>
  <c r="D43" i="50"/>
  <c r="I42" i="50"/>
  <c r="H42" i="50"/>
  <c r="G42" i="50"/>
  <c r="F42" i="50"/>
  <c r="E42" i="50"/>
  <c r="D42" i="50"/>
  <c r="I41" i="50"/>
  <c r="H41" i="50"/>
  <c r="G41" i="50"/>
  <c r="F41" i="50"/>
  <c r="E41" i="50"/>
  <c r="D41" i="50"/>
  <c r="I40" i="50"/>
  <c r="H40" i="50"/>
  <c r="G40" i="50"/>
  <c r="F40" i="50"/>
  <c r="E40" i="50"/>
  <c r="D40" i="50"/>
  <c r="I39" i="50"/>
  <c r="H39" i="50"/>
  <c r="G39" i="50"/>
  <c r="F39" i="50"/>
  <c r="E39" i="50"/>
  <c r="D39" i="50"/>
  <c r="I38" i="50"/>
  <c r="H38" i="50"/>
  <c r="G38" i="50"/>
  <c r="F38" i="50"/>
  <c r="E38" i="50"/>
  <c r="D38" i="50"/>
  <c r="I37" i="50"/>
  <c r="H37" i="50"/>
  <c r="G37" i="50"/>
  <c r="F37" i="50"/>
  <c r="E37" i="50"/>
  <c r="D37" i="50"/>
  <c r="I36" i="50"/>
  <c r="H36" i="50"/>
  <c r="G36" i="50"/>
  <c r="F36" i="50"/>
  <c r="E36" i="50"/>
  <c r="D36" i="50"/>
  <c r="I35" i="50"/>
  <c r="H35" i="50"/>
  <c r="G35" i="50"/>
  <c r="F35" i="50"/>
  <c r="E35" i="50"/>
  <c r="D35" i="50"/>
  <c r="I34" i="50"/>
  <c r="H34" i="50"/>
  <c r="G34" i="50"/>
  <c r="F34" i="50"/>
  <c r="E34" i="50"/>
  <c r="D34" i="50"/>
  <c r="I33" i="50"/>
  <c r="H33" i="50"/>
  <c r="G33" i="50"/>
  <c r="F33" i="50"/>
  <c r="E33" i="50"/>
  <c r="D33" i="50"/>
  <c r="I32" i="50"/>
  <c r="H32" i="50"/>
  <c r="G32" i="50"/>
  <c r="F32" i="50"/>
  <c r="E32" i="50"/>
  <c r="D32" i="50"/>
  <c r="I31" i="50"/>
  <c r="H31" i="50"/>
  <c r="G31" i="50"/>
  <c r="F31" i="50"/>
  <c r="E31" i="50"/>
  <c r="D31" i="50"/>
  <c r="I30" i="50"/>
  <c r="H30" i="50"/>
  <c r="G30" i="50"/>
  <c r="F30" i="50"/>
  <c r="E30" i="50"/>
  <c r="D30" i="50"/>
  <c r="I29" i="50"/>
  <c r="H29" i="50"/>
  <c r="G29" i="50"/>
  <c r="F29" i="50"/>
  <c r="E29" i="50"/>
  <c r="D29" i="50"/>
  <c r="I28" i="50"/>
  <c r="H28" i="50"/>
  <c r="G28" i="50"/>
  <c r="F28" i="50"/>
  <c r="E28" i="50"/>
  <c r="D28" i="50"/>
  <c r="I27" i="50"/>
  <c r="H27" i="50"/>
  <c r="G27" i="50"/>
  <c r="F27" i="50"/>
  <c r="E27" i="50"/>
  <c r="D27" i="50"/>
  <c r="I26" i="50"/>
  <c r="H26" i="50"/>
  <c r="G26" i="50"/>
  <c r="F26" i="50"/>
  <c r="E26" i="50"/>
  <c r="D26" i="50"/>
  <c r="I25" i="50"/>
  <c r="H25" i="50"/>
  <c r="G25" i="50"/>
  <c r="F25" i="50"/>
  <c r="E25" i="50"/>
  <c r="D25" i="50"/>
  <c r="I24" i="50"/>
  <c r="H24" i="50"/>
  <c r="G24" i="50"/>
  <c r="F24" i="50"/>
  <c r="E24" i="50"/>
  <c r="D24" i="50"/>
  <c r="I23" i="50"/>
  <c r="H23" i="50"/>
  <c r="G23" i="50"/>
  <c r="F23" i="50"/>
  <c r="E23" i="50"/>
  <c r="D23" i="50"/>
  <c r="I22" i="50"/>
  <c r="H22" i="50"/>
  <c r="G22" i="50"/>
  <c r="F22" i="50"/>
  <c r="E22" i="50"/>
  <c r="D22" i="50"/>
  <c r="I21" i="50"/>
  <c r="H21" i="50"/>
  <c r="G21" i="50"/>
  <c r="F21" i="50"/>
  <c r="E21" i="50"/>
  <c r="D21" i="50"/>
  <c r="I20" i="50"/>
  <c r="H20" i="50"/>
  <c r="G20" i="50"/>
  <c r="F20" i="50"/>
  <c r="E20" i="50"/>
  <c r="D20" i="50"/>
  <c r="I19" i="50"/>
  <c r="H19" i="50"/>
  <c r="G19" i="50"/>
  <c r="F19" i="50"/>
  <c r="E19" i="50"/>
  <c r="D19" i="50"/>
  <c r="I18" i="50"/>
  <c r="H18" i="50"/>
  <c r="G18" i="50"/>
  <c r="F18" i="50"/>
  <c r="E18" i="50"/>
  <c r="D18" i="50"/>
  <c r="I17" i="50"/>
  <c r="H17" i="50"/>
  <c r="G17" i="50"/>
  <c r="F17" i="50"/>
  <c r="E17" i="50"/>
  <c r="D17" i="50"/>
  <c r="I16" i="50"/>
  <c r="H16" i="50"/>
  <c r="G16" i="50"/>
  <c r="F16" i="50"/>
  <c r="E16" i="50"/>
  <c r="D16" i="50"/>
  <c r="I15" i="50"/>
  <c r="H15" i="50"/>
  <c r="G15" i="50"/>
  <c r="F15" i="50"/>
  <c r="E15" i="50"/>
  <c r="D15" i="50"/>
  <c r="I14" i="50"/>
  <c r="H14" i="50"/>
  <c r="G14" i="50"/>
  <c r="F14" i="50"/>
  <c r="E14" i="50"/>
  <c r="D14" i="50"/>
  <c r="I13" i="50"/>
  <c r="H13" i="50"/>
  <c r="G13" i="50"/>
  <c r="F13" i="50"/>
  <c r="E13" i="50"/>
  <c r="D13" i="50"/>
  <c r="I12" i="50"/>
  <c r="H12" i="50"/>
  <c r="G12" i="50"/>
  <c r="F12" i="50"/>
  <c r="E12" i="50"/>
  <c r="D12" i="50"/>
  <c r="I11" i="50"/>
  <c r="H11" i="50"/>
  <c r="G11" i="50"/>
  <c r="F11" i="50"/>
  <c r="E11" i="50"/>
  <c r="D11" i="50"/>
  <c r="I10" i="50"/>
  <c r="H10" i="50"/>
  <c r="G10" i="50"/>
  <c r="F10" i="50"/>
  <c r="E10" i="50"/>
  <c r="D10" i="50"/>
  <c r="I9" i="50"/>
  <c r="H9" i="50"/>
  <c r="G9" i="50"/>
  <c r="F9" i="50"/>
  <c r="E9" i="50"/>
  <c r="D9" i="50"/>
  <c r="I8" i="50"/>
  <c r="H8" i="50"/>
  <c r="G8" i="50"/>
  <c r="F8" i="50"/>
  <c r="E8" i="50"/>
  <c r="D8" i="50"/>
  <c r="I7" i="50"/>
  <c r="H7" i="50"/>
  <c r="G7" i="50"/>
  <c r="F7" i="50"/>
  <c r="E7" i="50"/>
  <c r="D7" i="50"/>
  <c r="I6" i="50"/>
  <c r="H6" i="50"/>
  <c r="G6" i="50"/>
  <c r="F6" i="50"/>
  <c r="E6" i="50"/>
  <c r="D6" i="50"/>
  <c r="I5" i="50"/>
  <c r="H5" i="50"/>
  <c r="G5" i="50"/>
  <c r="F5" i="50"/>
  <c r="E5" i="50"/>
  <c r="D5" i="50"/>
  <c r="I4" i="50"/>
  <c r="H4" i="50"/>
  <c r="G4" i="50"/>
  <c r="F4" i="50"/>
  <c r="E4" i="50"/>
  <c r="D4" i="50"/>
  <c r="I3" i="50"/>
  <c r="H3" i="50"/>
  <c r="G3" i="50"/>
  <c r="F3" i="50"/>
  <c r="E3" i="50"/>
  <c r="D3" i="50"/>
  <c r="I2" i="50"/>
  <c r="H2" i="50"/>
  <c r="G2" i="50"/>
  <c r="F2" i="50"/>
  <c r="E2" i="50"/>
  <c r="D2" i="50"/>
  <c r="C2" i="50"/>
  <c r="C177" i="50"/>
  <c r="M68" i="50" s="1"/>
  <c r="C176" i="50"/>
  <c r="C175" i="50"/>
  <c r="M18" i="50" s="1"/>
  <c r="C174" i="50"/>
  <c r="C173" i="50"/>
  <c r="C172" i="50"/>
  <c r="C171" i="50"/>
  <c r="C170" i="50"/>
  <c r="C169" i="50"/>
  <c r="C168" i="50"/>
  <c r="C167" i="50"/>
  <c r="C166" i="50"/>
  <c r="C165" i="50"/>
  <c r="C164" i="50"/>
  <c r="M44" i="50" s="1"/>
  <c r="C163" i="50"/>
  <c r="C162" i="50"/>
  <c r="M55" i="50" s="1"/>
  <c r="C161" i="50"/>
  <c r="C160" i="50"/>
  <c r="C159" i="50"/>
  <c r="C158" i="50"/>
  <c r="C157" i="50"/>
  <c r="C156" i="50"/>
  <c r="C155" i="50"/>
  <c r="C154" i="50"/>
  <c r="M67" i="50" s="1"/>
  <c r="C153" i="50"/>
  <c r="C152" i="50"/>
  <c r="C151" i="50"/>
  <c r="C150" i="50"/>
  <c r="C149" i="50"/>
  <c r="C148" i="50"/>
  <c r="C147" i="50"/>
  <c r="C146" i="50"/>
  <c r="C145" i="50"/>
  <c r="M40" i="50" s="1"/>
  <c r="C144" i="50"/>
  <c r="M10" i="50" s="1"/>
  <c r="C143" i="50"/>
  <c r="C142" i="50"/>
  <c r="C141" i="50"/>
  <c r="C140" i="50"/>
  <c r="C139" i="50"/>
  <c r="C138" i="50"/>
  <c r="M66" i="50" s="1"/>
  <c r="C137" i="50"/>
  <c r="C136" i="50"/>
  <c r="C135" i="50"/>
  <c r="C134" i="50"/>
  <c r="M64" i="50" s="1"/>
  <c r="C133" i="50"/>
  <c r="C132" i="50"/>
  <c r="M48" i="50" s="1"/>
  <c r="C131" i="50"/>
  <c r="C130" i="50"/>
  <c r="C129" i="50"/>
  <c r="C128" i="50"/>
  <c r="C127" i="50"/>
  <c r="C126" i="50"/>
  <c r="M65" i="50" s="1"/>
  <c r="C125" i="50"/>
  <c r="C124" i="50"/>
  <c r="M21" i="50" s="1"/>
  <c r="C123" i="50"/>
  <c r="M29" i="50" s="1"/>
  <c r="C122" i="50"/>
  <c r="M25" i="50" s="1"/>
  <c r="C121" i="50"/>
  <c r="M30" i="50" s="1"/>
  <c r="C120" i="50"/>
  <c r="C119" i="50"/>
  <c r="C118" i="50"/>
  <c r="C117" i="50"/>
  <c r="C116" i="50"/>
  <c r="C115" i="50"/>
  <c r="C114" i="50"/>
  <c r="C113" i="50"/>
  <c r="C112" i="50"/>
  <c r="M24" i="50" s="1"/>
  <c r="C111" i="50"/>
  <c r="C110" i="50"/>
  <c r="C109" i="50"/>
  <c r="M45" i="50" s="1"/>
  <c r="C108" i="50"/>
  <c r="C107" i="50"/>
  <c r="C106" i="50"/>
  <c r="C105" i="50"/>
  <c r="M41" i="50" s="1"/>
  <c r="C104" i="50"/>
  <c r="C103" i="50"/>
  <c r="C102" i="50"/>
  <c r="C101" i="50"/>
  <c r="M23" i="50" s="1"/>
  <c r="C100" i="50"/>
  <c r="M11" i="50" s="1"/>
  <c r="C99" i="50"/>
  <c r="C98" i="50"/>
  <c r="C97" i="50"/>
  <c r="C96" i="50"/>
  <c r="C95" i="50"/>
  <c r="C94" i="50"/>
  <c r="M49" i="50" s="1"/>
  <c r="C93" i="50"/>
  <c r="C92" i="50"/>
  <c r="C91" i="50"/>
  <c r="C90" i="50"/>
  <c r="C89" i="50"/>
  <c r="C88" i="50"/>
  <c r="M63" i="50" s="1"/>
  <c r="C87" i="50"/>
  <c r="C86" i="50"/>
  <c r="C85" i="50"/>
  <c r="C84" i="50"/>
  <c r="C83" i="50"/>
  <c r="C82" i="50"/>
  <c r="M62" i="50" s="1"/>
  <c r="C81" i="50"/>
  <c r="C80" i="50"/>
  <c r="C79" i="50"/>
  <c r="C78" i="50"/>
  <c r="M32" i="50" s="1"/>
  <c r="C77" i="50"/>
  <c r="M61" i="50" s="1"/>
  <c r="C76" i="50"/>
  <c r="M14" i="50" s="1"/>
  <c r="C75" i="50"/>
  <c r="C74" i="50"/>
  <c r="C73" i="50"/>
  <c r="C72" i="50"/>
  <c r="C71" i="50"/>
  <c r="C70" i="50"/>
  <c r="C69" i="50"/>
  <c r="C68" i="50"/>
  <c r="C67" i="50"/>
  <c r="C66" i="50"/>
  <c r="C65" i="50"/>
  <c r="M60" i="50" s="1"/>
  <c r="C64" i="50"/>
  <c r="C63" i="50"/>
  <c r="M59" i="50" s="1"/>
  <c r="C62" i="50"/>
  <c r="C61" i="50"/>
  <c r="M42" i="50" s="1"/>
  <c r="C60" i="50"/>
  <c r="M47" i="50" s="1"/>
  <c r="C59" i="50"/>
  <c r="C58" i="50"/>
  <c r="C57" i="50"/>
  <c r="C56" i="50"/>
  <c r="C55" i="50"/>
  <c r="C54" i="50"/>
  <c r="C53" i="50"/>
  <c r="C52" i="50"/>
  <c r="C51" i="50"/>
  <c r="C50" i="50"/>
  <c r="M27" i="50" s="1"/>
  <c r="C49" i="50"/>
  <c r="C48" i="50"/>
  <c r="C47" i="50"/>
  <c r="C46" i="50"/>
  <c r="C45" i="50"/>
  <c r="C44" i="50"/>
  <c r="C43" i="50"/>
  <c r="C42" i="50"/>
  <c r="C41" i="50"/>
  <c r="M6" i="50" s="1"/>
  <c r="C40" i="50"/>
  <c r="M28" i="50" s="1"/>
  <c r="C39" i="50"/>
  <c r="C38" i="50"/>
  <c r="C37" i="50"/>
  <c r="C36" i="50"/>
  <c r="M20" i="50" s="1"/>
  <c r="C35" i="50"/>
  <c r="C34" i="50"/>
  <c r="C33" i="50"/>
  <c r="C32" i="50"/>
  <c r="M33" i="50" s="1"/>
  <c r="C31" i="50"/>
  <c r="M58" i="50" s="1"/>
  <c r="C30" i="50"/>
  <c r="M53" i="50" s="1"/>
  <c r="C29" i="50"/>
  <c r="C28" i="50"/>
  <c r="C27" i="50"/>
  <c r="M52" i="50" s="1"/>
  <c r="C26" i="50"/>
  <c r="C25" i="50"/>
  <c r="C24" i="50"/>
  <c r="M31" i="50" s="1"/>
  <c r="C23" i="50"/>
  <c r="C22" i="50"/>
  <c r="C21" i="50"/>
  <c r="M50" i="50" s="1"/>
  <c r="C20" i="50"/>
  <c r="C19" i="50"/>
  <c r="C18" i="50"/>
  <c r="M57" i="50" s="1"/>
  <c r="C17" i="50"/>
  <c r="C16" i="50"/>
  <c r="C15" i="50"/>
  <c r="M56" i="50" s="1"/>
  <c r="C14" i="50"/>
  <c r="C13" i="50"/>
  <c r="C12" i="50"/>
  <c r="C11" i="50"/>
  <c r="C10" i="50"/>
  <c r="C9" i="50"/>
  <c r="C8" i="50"/>
  <c r="C7" i="50"/>
  <c r="C6" i="50"/>
  <c r="M54" i="50" s="1"/>
  <c r="C5" i="50"/>
  <c r="M13" i="50" s="1"/>
  <c r="C4" i="50"/>
  <c r="C3" i="50"/>
  <c r="M2" i="50" l="1"/>
  <c r="M35" i="50"/>
  <c r="M51" i="50"/>
  <c r="M17" i="50"/>
  <c r="M36" i="50"/>
  <c r="M7" i="50"/>
  <c r="M12" i="50"/>
  <c r="M19" i="50"/>
  <c r="M9" i="50"/>
  <c r="M4" i="50"/>
  <c r="M34" i="50"/>
  <c r="M43" i="50"/>
  <c r="M16" i="50"/>
  <c r="M8" i="50"/>
  <c r="M15" i="50"/>
  <c r="M26" i="50"/>
  <c r="M46" i="50"/>
  <c r="M39" i="50"/>
  <c r="M22" i="50"/>
  <c r="M38" i="50"/>
  <c r="M37" i="50"/>
  <c r="M3" i="50"/>
  <c r="M5" i="50"/>
  <c r="S38" i="25" l="1"/>
  <c r="R38" i="25"/>
  <c r="S37" i="25"/>
  <c r="R37" i="25"/>
  <c r="S36" i="25"/>
  <c r="R36" i="25"/>
  <c r="S35" i="25"/>
  <c r="R35" i="25"/>
  <c r="S34" i="25"/>
  <c r="R34" i="25"/>
  <c r="S33" i="25"/>
  <c r="R33" i="25"/>
  <c r="S32" i="25"/>
  <c r="R32" i="25"/>
  <c r="S31" i="25"/>
  <c r="R31" i="25"/>
  <c r="S30" i="25"/>
  <c r="R30" i="25"/>
  <c r="S29" i="25"/>
  <c r="R29" i="25"/>
  <c r="S28" i="25"/>
  <c r="R28" i="25"/>
  <c r="S27" i="25"/>
  <c r="R27" i="25"/>
  <c r="S26" i="25"/>
  <c r="R26" i="25"/>
  <c r="S25" i="25"/>
  <c r="R25" i="25"/>
  <c r="S24" i="25"/>
  <c r="R24" i="25"/>
  <c r="S23" i="25"/>
  <c r="R23" i="25"/>
  <c r="S22" i="25"/>
  <c r="R22" i="25"/>
  <c r="S21" i="25"/>
  <c r="R21" i="25"/>
  <c r="S19" i="25"/>
  <c r="R19" i="25"/>
  <c r="S18" i="25"/>
  <c r="R18" i="25"/>
  <c r="S17" i="25"/>
  <c r="R17" i="25"/>
  <c r="S16" i="25"/>
  <c r="R16" i="25"/>
  <c r="S15" i="25"/>
  <c r="R15" i="25"/>
  <c r="S14" i="25"/>
  <c r="R14" i="25"/>
  <c r="S13" i="25"/>
  <c r="R13" i="25"/>
  <c r="S12" i="25"/>
  <c r="R12" i="25"/>
  <c r="S11" i="25"/>
  <c r="R11" i="25"/>
  <c r="S10" i="25"/>
  <c r="R10" i="25"/>
  <c r="S9" i="25"/>
  <c r="R9" i="25"/>
  <c r="S8" i="25"/>
  <c r="R8" i="25"/>
  <c r="S7" i="25"/>
  <c r="R7" i="25"/>
  <c r="S6" i="25"/>
  <c r="R6" i="25"/>
  <c r="S5" i="25"/>
  <c r="R5" i="25"/>
  <c r="S4" i="25"/>
  <c r="R4" i="25"/>
  <c r="S3" i="25"/>
  <c r="R3" i="25"/>
  <c r="M20" i="25"/>
  <c r="G20" i="25"/>
  <c r="G64" i="25"/>
  <c r="L20" i="25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" i="25"/>
  <c r="O4" i="25"/>
  <c r="P4" i="25"/>
  <c r="O5" i="25"/>
  <c r="P5" i="25"/>
  <c r="O6" i="25"/>
  <c r="P6" i="25"/>
  <c r="O7" i="25"/>
  <c r="P7" i="25"/>
  <c r="O8" i="25"/>
  <c r="P8" i="25"/>
  <c r="O9" i="25"/>
  <c r="P9" i="25"/>
  <c r="O10" i="25"/>
  <c r="P10" i="25"/>
  <c r="O11" i="25"/>
  <c r="P11" i="25"/>
  <c r="O12" i="25"/>
  <c r="P12" i="25"/>
  <c r="O13" i="25"/>
  <c r="P13" i="25"/>
  <c r="O14" i="25"/>
  <c r="P14" i="25"/>
  <c r="O15" i="25"/>
  <c r="P15" i="25"/>
  <c r="O16" i="25"/>
  <c r="P16" i="25"/>
  <c r="O17" i="25"/>
  <c r="P17" i="25"/>
  <c r="O18" i="25"/>
  <c r="P18" i="25"/>
  <c r="O19" i="25"/>
  <c r="P19" i="25"/>
  <c r="O21" i="25"/>
  <c r="P21" i="25"/>
  <c r="O22" i="25"/>
  <c r="P22" i="25"/>
  <c r="O23" i="25"/>
  <c r="P23" i="25"/>
  <c r="O24" i="25"/>
  <c r="P24" i="25"/>
  <c r="O25" i="25"/>
  <c r="P25" i="25"/>
  <c r="O26" i="25"/>
  <c r="P26" i="25"/>
  <c r="O27" i="25"/>
  <c r="P27" i="25"/>
  <c r="O28" i="25"/>
  <c r="P28" i="25"/>
  <c r="O29" i="25"/>
  <c r="P29" i="25"/>
  <c r="O30" i="25"/>
  <c r="P30" i="25"/>
  <c r="O31" i="25"/>
  <c r="P31" i="25"/>
  <c r="O32" i="25"/>
  <c r="P32" i="25"/>
  <c r="O33" i="25"/>
  <c r="P33" i="25"/>
  <c r="O34" i="25"/>
  <c r="P34" i="25"/>
  <c r="O35" i="25"/>
  <c r="P35" i="25"/>
  <c r="O36" i="25"/>
  <c r="P36" i="25"/>
  <c r="O37" i="25"/>
  <c r="P37" i="25"/>
  <c r="O38" i="25"/>
  <c r="P38" i="25"/>
  <c r="P3" i="25"/>
  <c r="O3" i="25"/>
  <c r="K20" i="25"/>
  <c r="J20" i="25"/>
  <c r="I20" i="25"/>
  <c r="E20" i="25"/>
  <c r="D20" i="25"/>
  <c r="C20" i="25"/>
  <c r="E64" i="25"/>
  <c r="D64" i="25"/>
  <c r="C64" i="25"/>
  <c r="C65" i="25" s="1"/>
  <c r="G65" i="25" l="1"/>
  <c r="P20" i="25"/>
  <c r="S20" i="25"/>
  <c r="R20" i="25"/>
  <c r="O20" i="25"/>
  <c r="Q20" i="25"/>
  <c r="E65" i="25"/>
  <c r="D65" i="25"/>
</calcChain>
</file>

<file path=xl/comments1.xml><?xml version="1.0" encoding="utf-8"?>
<comments xmlns="http://schemas.openxmlformats.org/spreadsheetml/2006/main">
  <authors>
    <author>Matej Tunega</author>
  </authors>
  <commentList>
    <comment ref="E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Priemerná pravdepodobnosť udalostí, ktoré sa neskôr udiali (pravdepodobnosti určené stávkovou kanceláriou pred zápasom).
Príklad:
Zápas Slovan Bratislava - AS Trenčín mal kurzy:
1,25 - 5,00 - 8,50. Z toho vyplýva, že stávková kancelária bet365 priradila Slovanu pravdepodobnosť víťazstva rovnú 0,716, remízy 0,179 a prehry 0,105. Slovan vyhral 3:1, a preto sa do jeho priemeru zarátala za tento zápas pravdepodobnosť 0,716.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odchýlka 0,195 (kladná hodnota značí, že Slovan dopadol o 0,195 lepšie ako bola predikcia).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absolútna odchýlka 0,195 (hodnota značí, že Slovan dopadol o 0,195 inak ako bola predikcia).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Priemerná pravdepodobnosť udalostí, ktoré sa neskôr udiali (pravdepodobnosti určené stávkovou kanceláriou pred zápasom).
Príklad:
Zápas Slovan Bratislava - AS Trenčín mal kurzy:
1,25 - 5,00 - 8,50. Z toho vyplýva, že stávková kancelária bet365 priradila Trenčínu pravdepodobnosť prehry rovnú 0,716, remízy 0,179 a výhry 0,105. Trenčín prehral vonku 3:1, a preto sa do jeho priemeru zarátala za tento zápas pravdepodobnosť 0,716.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Trenčín prehral vonku 3:1, čo predstavuje výsledok "1,000" (výhra domácich) a preto sa do jeho priemeru zarátala za tento zápas odchýlka -0,195 (záporná hodnota značí, že Trenčín dopadol o 0,195 horšie ako bola predikcia).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Trenčín prehral vonku 3:1, čo predstavuje výsledok "1,000" (výhra domácich) a preto sa do jeho priemeru zarátala za tento zápas absolútna odchýlka 0,195 (hodnota značí, že Trenčín dopadol o 0,195 inak ako bola predikcia).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Priemerná pravdepodobnosť udalostí, ktoré sa neskôr udiali (pravdepodobnosti určené stávkovou kanceláriou pred zápasom).
Príklad:
Zápas Slovan Bratislava - AS Trenčín mal kurzy:
1,25 - 5,00 - 8,50. Z toho vyplýva, že stávková kancelária bet365 priradila Slovanu pravdepodobnosť víťazstva rovnú 0,716, remízy 0,179 a prehry 0,105. Slovan vyhral 3:1, a preto sa do jeho priemeru zarátala za tento zápas pravdepodobnosť 0,716.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odchýlka 0,195 (kladná hodnota značí, že Slovan dopadol o 0,195 lepšie ako bola predikcia).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absolútna odchýlka 0,195 (hodnota značí, že Slovan dopadol o 0,195 inak ako bola predikcia).</t>
        </r>
      </text>
    </comment>
    <comment ref="E41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Priemerná pravdepodobnosť udalostí, ktoré sa neskôr udiali (pravdepodobnosti určené stávkovou kanceláriou pred zápasom).
Príklad:
Zápas Slovan Bratislava - AS Trenčín mal kurzy:
1,25 - 5,00 - 8,50. Z toho vyplýva, že stávková kancelária bet365 priradila Slovanu pravdepodobnosť víťazstva rovnú 0,716, remízy 0,179 a prehry 0,105. Slovan vyhral 3:1, a preto sa do jeho priemeru zarátala za tento zápas pravdepodobnosť 0,716.</t>
        </r>
      </text>
    </comment>
    <comment ref="F41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odchýlka 0,195 (kladná hodnota značí, že Slovan dopadol o 0,195 lepšie ako bola predikcia).</t>
        </r>
      </text>
    </comment>
    <comment ref="G41" authorId="0" shapeId="0">
      <text>
        <r>
          <rPr>
            <b/>
            <sz val="9"/>
            <color indexed="81"/>
            <rFont val="Tahoma"/>
            <family val="2"/>
            <charset val="238"/>
          </rPr>
          <t>Matej Tunega:</t>
        </r>
        <r>
          <rPr>
            <sz val="9"/>
            <color indexed="81"/>
            <rFont val="Tahoma"/>
            <family val="2"/>
            <charset val="238"/>
          </rPr>
          <t xml:space="preserve">
Príklad:
Zápas Slovan Bratislava - AS Trenčín mal kurzy:
1,25 - 5,00 - 8,50. Tieto kurzy možno interpretovať tak, že zápasu bola priradená predikcia výsledku rovnú 1,195 (kde 1,000 reprezentuje predpokladanú istú výhru domácich a 2 istú výhru hostí). Slovan vyhral 3:1, čo predstavuje výsledok "1,000" (výhra domácich) a preto sa do jeho priemeru zarátala za tento zápas absolútna odchýlka 0,195 (hodnota značí, že Slovan dopadol o 0,195 inak ako bola predikcia).</t>
        </r>
      </text>
    </comment>
  </commentList>
</comments>
</file>

<file path=xl/connections.xml><?xml version="1.0" encoding="utf-8"?>
<connections xmlns="http://schemas.openxmlformats.org/spreadsheetml/2006/main">
  <connection id="1" name="cards" type="6" refreshedVersion="3" background="1">
    <textPr codePage="65001" sourceFile="C:\Users\tuneg_000\Desktop\cards.csv" decimal="," thousands=" " tab="0" comma="1">
      <textFields count="10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2" name="goals" type="6" refreshedVersion="3" background="1">
    <textPr codePage="65001" sourceFile="C:\Users\tuneg_000\Desktop\goals.csv" decimal="," thousands=" " tab="0" comma="1">
      <textFields count="9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3" name="goly" type="6" refreshedVersion="3" background="1" saveData="1">
    <textPr codePage="65001" sourceFile="C:\Users\Matej Tunega\Desktop\goly.csv" decimal="," thousands=" " tab="0" comma="1">
      <textFields count="7"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4" name="karty" type="6" refreshedVersion="3" background="1" saveData="1">
    <textPr codePage="65001" sourceFile="C:\Users\Matej Tunega\Desktop\karty.csv" decimal="," thousands=" " tab="0" comma="1">
      <textFields count="8"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5" name="matches" type="6" refreshedVersion="3" background="1" saveData="1">
    <textPr codePage="65001" sourceFile="C:\Users\tuneg_000\Desktop\matches.csv" decimal="," thousands=" " tab="0" comma="1">
      <textFields count="22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  <connection id="6" name="zapasy1" type="6" refreshedVersion="3" background="1" saveData="1">
    <textPr codePage="65001" sourceFile="C:\Users\Matej Tunega\Desktop\zapasy.csv" decimal="," thousands=" " tab="0" comma="1">
      <textFields count="28"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  <textField type="text"/>
      </textFields>
    </textPr>
  </connection>
</connections>
</file>

<file path=xl/sharedStrings.xml><?xml version="1.0" encoding="utf-8"?>
<sst xmlns="http://schemas.openxmlformats.org/spreadsheetml/2006/main" count="1778" uniqueCount="418">
  <si>
    <t>Piatka</t>
  </si>
  <si>
    <t>?</t>
  </si>
  <si>
    <t>Straka</t>
  </si>
  <si>
    <t>Tottenham Hotspur</t>
  </si>
  <si>
    <t>premier-league</t>
  </si>
  <si>
    <t>Liverpool FC</t>
  </si>
  <si>
    <t>Manchester United</t>
  </si>
  <si>
    <t>Paris Saint-Germain</t>
  </si>
  <si>
    <t>ligue-1</t>
  </si>
  <si>
    <t>fr</t>
  </si>
  <si>
    <t>es</t>
  </si>
  <si>
    <t>FC Barcelona</t>
  </si>
  <si>
    <t>Real Madrid</t>
  </si>
  <si>
    <t>Sevilla FC</t>
  </si>
  <si>
    <t>eredivisie</t>
  </si>
  <si>
    <t>nl</t>
  </si>
  <si>
    <t>AFC Ajax</t>
  </si>
  <si>
    <t>Arsenal FC</t>
  </si>
  <si>
    <t>Manchester City</t>
  </si>
  <si>
    <t>Chelsea FC</t>
  </si>
  <si>
    <t>serie-a</t>
  </si>
  <si>
    <t>it</t>
  </si>
  <si>
    <t>Juventus FC</t>
  </si>
  <si>
    <t>premier-liga</t>
  </si>
  <si>
    <t>ru</t>
  </si>
  <si>
    <t>Zenit Petrohrad</t>
  </si>
  <si>
    <t>Hracho</t>
  </si>
  <si>
    <t>sk</t>
  </si>
  <si>
    <t>FC Nitra</t>
  </si>
  <si>
    <t>FC Senec</t>
  </si>
  <si>
    <t>Spartak Trnava</t>
  </si>
  <si>
    <t>Inter Bratislava</t>
  </si>
  <si>
    <t>MFK Dubnica</t>
  </si>
  <si>
    <t>Slovan Bratislava</t>
  </si>
  <si>
    <t>Havrilla</t>
  </si>
  <si>
    <t>Mriglot</t>
  </si>
  <si>
    <t>Weiss</t>
  </si>
  <si>
    <t>Chmura</t>
  </si>
  <si>
    <t>Vlk</t>
  </si>
  <si>
    <t>Vnuk</t>
  </si>
  <si>
    <t>Trutz</t>
  </si>
  <si>
    <t>R. Havrilla</t>
  </si>
  <si>
    <t>Kassai</t>
  </si>
  <si>
    <t>Sorin Corpodean</t>
  </si>
  <si>
    <t>Michlian</t>
  </si>
  <si>
    <t>Slavia Praha</t>
  </si>
  <si>
    <t>cz</t>
  </si>
  <si>
    <t>Sparta Praha</t>
  </si>
  <si>
    <t>Zelinka</t>
  </si>
  <si>
    <t>SSC Neapol</t>
  </si>
  <si>
    <t>FK Senica</t>
  </si>
  <si>
    <t>M. Vlk</t>
  </si>
  <si>
    <t>Mario Vlk</t>
  </si>
  <si>
    <t>Glova</t>
  </si>
  <si>
    <t>Sedlák</t>
  </si>
  <si>
    <t>Ježík</t>
  </si>
  <si>
    <t>Pavlík</t>
  </si>
  <si>
    <t>Leško</t>
  </si>
  <si>
    <t>Horváth</t>
  </si>
  <si>
    <t>Atlético Madrid</t>
  </si>
  <si>
    <t>AC Milán</t>
  </si>
  <si>
    <t>Inter Milán</t>
  </si>
  <si>
    <t>MFK Košice</t>
  </si>
  <si>
    <t>Šulgan</t>
  </si>
  <si>
    <t>MŠK Žilina</t>
  </si>
  <si>
    <t>Dukla Banská Bystrica</t>
  </si>
  <si>
    <t>Tomčík</t>
  </si>
  <si>
    <t>MFK Ružomberok</t>
  </si>
  <si>
    <t>Hriňák</t>
  </si>
  <si>
    <t>Somoláni</t>
  </si>
  <si>
    <t>Jaška</t>
  </si>
  <si>
    <t>AS Trenčín</t>
  </si>
  <si>
    <t>Richtárik</t>
  </si>
  <si>
    <t>Šipoš</t>
  </si>
  <si>
    <t>Kačenga</t>
  </si>
  <si>
    <t>Valášek</t>
  </si>
  <si>
    <t>Smolák</t>
  </si>
  <si>
    <t>Olšiak</t>
  </si>
  <si>
    <t>Micheľ</t>
  </si>
  <si>
    <t>Samotný</t>
  </si>
  <si>
    <t>Hrčka</t>
  </si>
  <si>
    <t>Micheľ (33. Samotný)</t>
  </si>
  <si>
    <t>Kružliak</t>
  </si>
  <si>
    <t>Matúš</t>
  </si>
  <si>
    <t>Trutz (66. Hriňák)</t>
  </si>
  <si>
    <t>Viktoria Plzeň</t>
  </si>
  <si>
    <t>Matějek</t>
  </si>
  <si>
    <t>Tatran Prešov</t>
  </si>
  <si>
    <t>Artmedia Petržalka</t>
  </si>
  <si>
    <t>FC Zlaté Moravce</t>
  </si>
  <si>
    <t>P. Hrčka</t>
  </si>
  <si>
    <t>DAC Dunajská Streda</t>
  </si>
  <si>
    <t>Fajčík</t>
  </si>
  <si>
    <t>Prešinský</t>
  </si>
  <si>
    <t>Šuniar</t>
  </si>
  <si>
    <t>Kráľovič</t>
  </si>
  <si>
    <t>Gocník</t>
  </si>
  <si>
    <t>Pavel Olšiak</t>
  </si>
  <si>
    <t>P. Šipoš</t>
  </si>
  <si>
    <t>J. Valášek</t>
  </si>
  <si>
    <t>MFK Petržalka</t>
  </si>
  <si>
    <t>Matúš (66. K. Horváth)</t>
  </si>
  <si>
    <t>Eperješi</t>
  </si>
  <si>
    <t>D. Sedlák</t>
  </si>
  <si>
    <t>perješi</t>
  </si>
  <si>
    <t>Šípoš</t>
  </si>
  <si>
    <t>K. Horváth</t>
  </si>
  <si>
    <t>Šimon</t>
  </si>
  <si>
    <t>Perašín</t>
  </si>
  <si>
    <t>alášek</t>
  </si>
  <si>
    <t>Olšiak (38. Prešinský)</t>
  </si>
  <si>
    <t>Kralovič</t>
  </si>
  <si>
    <t>Gábor</t>
  </si>
  <si>
    <t>P. Ochotnický</t>
  </si>
  <si>
    <t>Žákech</t>
  </si>
  <si>
    <t>Mastiš</t>
  </si>
  <si>
    <t>Hádek</t>
  </si>
  <si>
    <t>P. Šuniar</t>
  </si>
  <si>
    <t>Kačenga (45. Havrilla)</t>
  </si>
  <si>
    <t>Kakaščík</t>
  </si>
  <si>
    <t>Doboš</t>
  </si>
  <si>
    <t>červené karty / zápas</t>
  </si>
  <si>
    <t>žlté karty / zápas</t>
  </si>
  <si>
    <t>podiel gólov z penált</t>
  </si>
  <si>
    <t>podiel vlastných gólov</t>
  </si>
  <si>
    <t>de</t>
  </si>
  <si>
    <t>bundesliga</t>
  </si>
  <si>
    <t>Bayern Mnichov</t>
  </si>
  <si>
    <t>Borussia Dortmund</t>
  </si>
  <si>
    <t>cz gambrinus-liga</t>
  </si>
  <si>
    <t>xe premier-league</t>
  </si>
  <si>
    <t>es primera-division</t>
  </si>
  <si>
    <t>de bundesliga</t>
  </si>
  <si>
    <t>it serie-a</t>
  </si>
  <si>
    <t>fr ligue-1</t>
  </si>
  <si>
    <t>nl eredivisie</t>
  </si>
  <si>
    <t>ru premier-liga</t>
  </si>
  <si>
    <t>liga</t>
  </si>
  <si>
    <t>góly / zápas</t>
  </si>
  <si>
    <t>podiel červených kariet domácich</t>
  </si>
  <si>
    <t>podiel žltých kariet domácich</t>
  </si>
  <si>
    <t xml:space="preserve"> </t>
  </si>
  <si>
    <t>n/a</t>
  </si>
  <si>
    <t>- zápasy</t>
  </si>
  <si>
    <t>- karty</t>
  </si>
  <si>
    <t>- penalty</t>
  </si>
  <si>
    <t>ukazovateľ</t>
  </si>
  <si>
    <t>počet zápasov</t>
  </si>
  <si>
    <t>počet gólov</t>
  </si>
  <si>
    <t>počet červených kariet</t>
  </si>
  <si>
    <t>počet žltých kariet</t>
  </si>
  <si>
    <t>počet gólov z penált</t>
  </si>
  <si>
    <t>počet červených kariet (domáci)</t>
  </si>
  <si>
    <t>počet červených kariet (hostia)</t>
  </si>
  <si>
    <t>počet žltých kariet (domáci)</t>
  </si>
  <si>
    <t>počet žltých kariet (hostia)</t>
  </si>
  <si>
    <t>počet gólov z penált (domáci)</t>
  </si>
  <si>
    <t>počet gólov z penált (hostia)</t>
  </si>
  <si>
    <t>počet červených kariet (domáci) t80:00+</t>
  </si>
  <si>
    <t>počet červených kariet (hostia) t80:00+</t>
  </si>
  <si>
    <t>počet žltých kariet (domáci) t80:00+</t>
  </si>
  <si>
    <t>počet žltých kariet (hostia) t80:00+</t>
  </si>
  <si>
    <t>počet gólov z penált (domáci) t80:00+</t>
  </si>
  <si>
    <t>počet gólov z penált (hostia) t80:00+</t>
  </si>
  <si>
    <t>počet vlastných gólov</t>
  </si>
  <si>
    <t>podiel červených kariet domácich (iba z kariet od času 80:00)</t>
  </si>
  <si>
    <t>podiel žltých kariet domácich (iba z kariet od času 80:00)</t>
  </si>
  <si>
    <t>podiel gólov domácich</t>
  </si>
  <si>
    <t>podiel gólov domácich (iba z gólov od času 80:00)</t>
  </si>
  <si>
    <t>počet gólov (domáci)</t>
  </si>
  <si>
    <t>počet gólov (domáci) t80:00+</t>
  </si>
  <si>
    <t>počet gólov (hostia) t80:00+</t>
  </si>
  <si>
    <t>SK CORGON-LIGA (SPOLU)</t>
  </si>
  <si>
    <t>podiel ČK tímu X</t>
  </si>
  <si>
    <t>podiel ŽK tímu X</t>
  </si>
  <si>
    <t>podiel gólov tímu X z penált</t>
  </si>
  <si>
    <t>zápasy odohrané tímom "X" na jeho domácej pôde</t>
  </si>
  <si>
    <t>zápasy odohrané tímom "X" vonku u súperov</t>
  </si>
  <si>
    <t>zápasy odohrané tímom "X" celkovo</t>
  </si>
  <si>
    <t>počet ČK tímu X</t>
  </si>
  <si>
    <t>počet ŽK tímu X</t>
  </si>
  <si>
    <t>počet gólov tímu X z penált</t>
  </si>
  <si>
    <t>minimálna vzorka pre pomerové ukazovatele</t>
  </si>
  <si>
    <t>počet ČK udelených domácim</t>
  </si>
  <si>
    <t>počet ČK udelených hosťom</t>
  </si>
  <si>
    <t>počet ŽK udelených domácim</t>
  </si>
  <si>
    <t>počet ŽK udelených hosťom</t>
  </si>
  <si>
    <t>počet gólov domácich z penált</t>
  </si>
  <si>
    <t>počet gólov hostí z penált</t>
  </si>
  <si>
    <t>SK ostatní rozhodcovia</t>
  </si>
  <si>
    <t>podiel ČK udelených domácim</t>
  </si>
  <si>
    <t>podiel ČK udelených hosťom</t>
  </si>
  <si>
    <t>podiel ŽK udelených domácim</t>
  </si>
  <si>
    <t>podiel ŽK udelených hosťom</t>
  </si>
  <si>
    <t>podiel gólov domácich z penált</t>
  </si>
  <si>
    <t>podiel gólov hostí z penált</t>
  </si>
  <si>
    <t>rozhodca "X"
(prípadne priemer ligy)</t>
  </si>
  <si>
    <t>tím "X"
(prípadne priemer ligy)</t>
  </si>
  <si>
    <t>SPOLU 22 TOP ROZHODCOV</t>
  </si>
  <si>
    <t>priemerná odchýlka skutočných výsledkov od ich ex-ante predikcií
(kladné číslo značí lepší úspech tímu X oproti očakávaniam)</t>
  </si>
  <si>
    <t>priemerná absolútna odchýlka skutočných výsledkov od ich ex-ante predikcií
(vyššie číslo značí častejšie prekvapenia)</t>
  </si>
  <si>
    <t>priemer ex-ante odhadov pravdepodobností neskorších skutočných výsledkov
(nižšie číslo značí častejšie prekvapenia)</t>
  </si>
  <si>
    <t>priemerná odchýlka skutočných výsledkov od ich ex-ante predikcií
(kladné číslo značí lepší úspech domácich tímov oproti očakávaniam)</t>
  </si>
  <si>
    <t>podiel výhier domácich</t>
  </si>
  <si>
    <t>počet výhier domácich</t>
  </si>
  <si>
    <t>počet výhier hostí</t>
  </si>
  <si>
    <t>počet remíz</t>
  </si>
  <si>
    <t>Pôvodný zdroj dát:</t>
  </si>
  <si>
    <t>http://www.eurofotbal.cz/</t>
  </si>
  <si>
    <t>Spracovanie údajov:</t>
  </si>
  <si>
    <t>Transparency International Slovensko</t>
  </si>
  <si>
    <t>http://www.transparency.sk/</t>
  </si>
  <si>
    <t>Kontakt:</t>
  </si>
  <si>
    <t>Gabriel Šípoš</t>
  </si>
  <si>
    <t>Matej Tunega</t>
  </si>
  <si>
    <t>sipos@transparency.sk</t>
  </si>
  <si>
    <t>podiel remíz</t>
  </si>
  <si>
    <t>podiel výhier hostí</t>
  </si>
  <si>
    <t>podiel neprehier domácich</t>
  </si>
  <si>
    <t>podiel gólov z penált domácich</t>
  </si>
  <si>
    <t>podiel gólov z penált domácich (iba z penált od času 80:00)</t>
  </si>
  <si>
    <t>(z toho) počet sledovaných zápasov
(ku ktorým boli kurzy)</t>
  </si>
  <si>
    <t>Viac info o metodike poskytne:</t>
  </si>
  <si>
    <t>Pri citovaní, prosím, uveďte zdroj - Transparency International Slovensko</t>
  </si>
  <si>
    <t>Portál Eurofotbal</t>
  </si>
  <si>
    <t>Údaje získané z portálu Eurofotbal sme pri spracovaní očistili o niektoré nezmyselné údaje pri zápise rozhodcov, gólov a ich strelcov, kartových faulov a podobne. Niektoré údaje sme opravili na základe vlastného dohľadania potrebných údajov. Zápasy, ktoré boli kontumované, alebo o ktorých naďalej boli evidentne chybné údaje, sme z databázy odstránili.</t>
  </si>
  <si>
    <t>počet zápasov, kt. skončili výhrou o 1 gól</t>
  </si>
  <si>
    <t>počet zápasov, kt. skončili výhrou o 2 góly</t>
  </si>
  <si>
    <t>počet zápasov, kt. skončili výhrou o 3 góly</t>
  </si>
  <si>
    <t>počet zápasov, kt. skončili výhrou o aspoň 4 góly</t>
  </si>
  <si>
    <t>podiel zápasov, ktoré skončili výhrou niektorého tímu o 1 gól</t>
  </si>
  <si>
    <t>podiel zápasov, ktoré skončili výhrou niektorého tímu o 2 góly</t>
  </si>
  <si>
    <t>podiel zápasov, ktoré skončili výhrou niektorého tímu o aspoň 3 góly</t>
  </si>
  <si>
    <t>podiel zápasov, ktoré skončili remízou (rozdiel 0 gólov)</t>
  </si>
  <si>
    <t>tunega@ineko.sk</t>
  </si>
  <si>
    <t>laliga</t>
  </si>
  <si>
    <t>1-fotbalova-liga</t>
  </si>
  <si>
    <t>fortuna-liga</t>
  </si>
  <si>
    <t>Artmedia Bratislava</t>
  </si>
  <si>
    <t>Hrac</t>
  </si>
  <si>
    <t>Trut</t>
  </si>
  <si>
    <t>Horvát</t>
  </si>
  <si>
    <t>Kamil Horvát</t>
  </si>
  <si>
    <t>Spartak Myjava</t>
  </si>
  <si>
    <t>Peter Kráľovi</t>
  </si>
  <si>
    <t>Ján Valášek</t>
  </si>
  <si>
    <t>Marhefka</t>
  </si>
  <si>
    <t>Lešk</t>
  </si>
  <si>
    <t>ŠPORT Podbrezová</t>
  </si>
  <si>
    <t>Kráľovi</t>
  </si>
  <si>
    <t>Zemplín Michalovce</t>
  </si>
  <si>
    <t>MFK Skalica</t>
  </si>
  <si>
    <t>K. Horvát</t>
  </si>
  <si>
    <t>Ivan Kružliak</t>
  </si>
  <si>
    <t>I. Kružliak</t>
  </si>
  <si>
    <t>F. Glova</t>
  </si>
  <si>
    <t>J. Pavlík</t>
  </si>
  <si>
    <t>L. Presinsky</t>
  </si>
  <si>
    <t>Š. Lešk</t>
  </si>
  <si>
    <t>J. Straka</t>
  </si>
  <si>
    <t>A. Somolani</t>
  </si>
  <si>
    <t>R. Weiss</t>
  </si>
  <si>
    <t>Hrcka P.</t>
  </si>
  <si>
    <t>Ježík M.</t>
  </si>
  <si>
    <t>G. Michlian</t>
  </si>
  <si>
    <t>Jozef Pavlík</t>
  </si>
  <si>
    <t>P. Chmura</t>
  </si>
  <si>
    <t>B. Marhefka</t>
  </si>
  <si>
    <t>Filip Glova</t>
  </si>
  <si>
    <t>M. Ježík</t>
  </si>
  <si>
    <t>M. Očenáš</t>
  </si>
  <si>
    <t>M. Smolák</t>
  </si>
  <si>
    <t>P. Hrcka</t>
  </si>
  <si>
    <t>K. Horvat</t>
  </si>
  <si>
    <t>Patrik Hrčka</t>
  </si>
  <si>
    <t>V. Vnuk</t>
  </si>
  <si>
    <t>M. Mastis</t>
  </si>
  <si>
    <t>S. Lešk</t>
  </si>
  <si>
    <t>L. Prešinský</t>
  </si>
  <si>
    <t>M. Mastic</t>
  </si>
  <si>
    <t>P. Kralovic</t>
  </si>
  <si>
    <t>M. Ocenas</t>
  </si>
  <si>
    <t>B. Mahrefka</t>
  </si>
  <si>
    <t>Hrcka</t>
  </si>
  <si>
    <t>D. Sedlak</t>
  </si>
  <si>
    <t>Smolak</t>
  </si>
  <si>
    <t>Mário Vlk</t>
  </si>
  <si>
    <t>Dušan Sedlák</t>
  </si>
  <si>
    <t>Ladislav Prešinský</t>
  </si>
  <si>
    <t>P. Ziemba</t>
  </si>
  <si>
    <t>R. Sedlar</t>
  </si>
  <si>
    <t>Pavel Ochotnický</t>
  </si>
  <si>
    <t>Michal Očenáš</t>
  </si>
  <si>
    <t>M. Dohál</t>
  </si>
  <si>
    <t>Boris Marhefka</t>
  </si>
  <si>
    <t>Pavol Šuniar</t>
  </si>
  <si>
    <t>Peter Ziemba</t>
  </si>
  <si>
    <t>Anton Ihring</t>
  </si>
  <si>
    <t>Bystrík Nemček</t>
  </si>
  <si>
    <t>Roland Weiss</t>
  </si>
  <si>
    <t>M. Fajčík</t>
  </si>
  <si>
    <t>Železiarne Podbrezová</t>
  </si>
  <si>
    <t>Michal Smolák</t>
  </si>
  <si>
    <t>Adam Somoláni</t>
  </si>
  <si>
    <t>Pavol Chmura</t>
  </si>
  <si>
    <t>A. Somoláni</t>
  </si>
  <si>
    <t>B. Marherfka</t>
  </si>
  <si>
    <t>ŠKF Sereď</t>
  </si>
  <si>
    <t>M. Smolak</t>
  </si>
  <si>
    <t>Martin Dohál</t>
  </si>
  <si>
    <t>Peter Hyballa</t>
  </si>
  <si>
    <t>M. Čiernik</t>
  </si>
  <si>
    <t>Patrik Kmec</t>
  </si>
  <si>
    <t>E. Gemzický</t>
  </si>
  <si>
    <t>FK Pohronie</t>
  </si>
  <si>
    <t>Erik Gemzický</t>
  </si>
  <si>
    <t>B. Nemček</t>
  </si>
  <si>
    <t>B. Kiss</t>
  </si>
  <si>
    <t>P. Kralovi</t>
  </si>
  <si>
    <t>K. Michel</t>
  </si>
  <si>
    <t>Kristián Micheľ</t>
  </si>
  <si>
    <t>Július Straka</t>
  </si>
  <si>
    <t>M. Libiak</t>
  </si>
  <si>
    <t>Bálint Kišš</t>
  </si>
  <si>
    <t>Marek Mastiš</t>
  </si>
  <si>
    <t>M. Mastiš</t>
  </si>
  <si>
    <t>M. Ruc</t>
  </si>
  <si>
    <t>M. Smoliak</t>
  </si>
  <si>
    <t>en</t>
  </si>
  <si>
    <t>počet gólov (hostia)</t>
  </si>
  <si>
    <r>
      <rPr>
        <b/>
        <sz val="10"/>
        <color theme="1"/>
        <rFont val="Cambria"/>
        <family val="1"/>
        <charset val="238"/>
      </rPr>
      <t>Σ</t>
    </r>
    <r>
      <rPr>
        <b/>
        <sz val="8"/>
        <color theme="1"/>
        <rFont val="Calibri"/>
        <family val="2"/>
        <charset val="238"/>
      </rPr>
      <t xml:space="preserve"> vš. sezón</t>
    </r>
  </si>
  <si>
    <t>Σ 15 sezón</t>
  </si>
  <si>
    <r>
      <rPr>
        <b/>
        <sz val="10"/>
        <color theme="1"/>
        <rFont val="Cambria"/>
        <family val="1"/>
        <charset val="238"/>
      </rPr>
      <t>Σ</t>
    </r>
    <r>
      <rPr>
        <b/>
        <sz val="8"/>
        <color theme="1"/>
        <rFont val="Calibri"/>
        <family val="2"/>
        <charset val="238"/>
      </rPr>
      <t xml:space="preserve"> 2018-2020</t>
    </r>
  </si>
  <si>
    <r>
      <rPr>
        <b/>
        <sz val="10"/>
        <color theme="1"/>
        <rFont val="Cambria"/>
        <family val="1"/>
        <charset val="238"/>
      </rPr>
      <t>Σ</t>
    </r>
    <r>
      <rPr>
        <b/>
        <sz val="8"/>
        <color theme="1"/>
        <rFont val="Calibri"/>
        <family val="2"/>
        <charset val="238"/>
      </rPr>
      <t xml:space="preserve"> 2019-2021</t>
    </r>
  </si>
  <si>
    <t>Σ všetkých líg</t>
  </si>
  <si>
    <t>Σ 2018-2020</t>
  </si>
  <si>
    <t>Σ 2019-2021</t>
  </si>
  <si>
    <r>
      <t>sk</t>
    </r>
    <r>
      <rPr>
        <sz val="10"/>
        <color theme="1"/>
        <rFont val="Calibri"/>
        <family val="2"/>
        <charset val="238"/>
        <scheme val="minor"/>
      </rPr>
      <t xml:space="preserve"> fortuna-liga</t>
    </r>
  </si>
  <si>
    <r>
      <t>cz</t>
    </r>
    <r>
      <rPr>
        <sz val="10"/>
        <color theme="1"/>
        <rFont val="Calibri"/>
        <family val="2"/>
        <charset val="238"/>
        <scheme val="minor"/>
      </rPr>
      <t xml:space="preserve"> 1-fotbalova-liga</t>
    </r>
  </si>
  <si>
    <r>
      <t>en</t>
    </r>
    <r>
      <rPr>
        <sz val="10"/>
        <color theme="1"/>
        <rFont val="Calibri"/>
        <family val="2"/>
        <charset val="238"/>
        <scheme val="minor"/>
      </rPr>
      <t xml:space="preserve"> premier-league</t>
    </r>
  </si>
  <si>
    <r>
      <t>es</t>
    </r>
    <r>
      <rPr>
        <sz val="10"/>
        <color theme="1"/>
        <rFont val="Calibri"/>
        <family val="2"/>
        <charset val="238"/>
        <scheme val="minor"/>
      </rPr>
      <t xml:space="preserve"> laliga</t>
    </r>
  </si>
  <si>
    <r>
      <t>de</t>
    </r>
    <r>
      <rPr>
        <sz val="10"/>
        <color theme="1"/>
        <rFont val="Calibri"/>
        <family val="2"/>
        <charset val="238"/>
        <scheme val="minor"/>
      </rPr>
      <t xml:space="preserve"> bundesliga</t>
    </r>
  </si>
  <si>
    <r>
      <t>it</t>
    </r>
    <r>
      <rPr>
        <sz val="10"/>
        <color theme="1"/>
        <rFont val="Calibri"/>
        <family val="2"/>
        <charset val="238"/>
        <scheme val="minor"/>
      </rPr>
      <t xml:space="preserve"> serie-a</t>
    </r>
  </si>
  <si>
    <r>
      <t>fr</t>
    </r>
    <r>
      <rPr>
        <sz val="10"/>
        <color theme="1"/>
        <rFont val="Calibri"/>
        <family val="2"/>
        <charset val="238"/>
        <scheme val="minor"/>
      </rPr>
      <t xml:space="preserve"> ligue-1</t>
    </r>
  </si>
  <si>
    <r>
      <t>nl</t>
    </r>
    <r>
      <rPr>
        <sz val="10"/>
        <color theme="1"/>
        <rFont val="Calibri"/>
        <family val="2"/>
        <charset val="238"/>
        <scheme val="minor"/>
      </rPr>
      <t xml:space="preserve"> eredivisie</t>
    </r>
  </si>
  <si>
    <r>
      <t>ru</t>
    </r>
    <r>
      <rPr>
        <sz val="10"/>
        <color theme="1"/>
        <rFont val="Calibri"/>
        <family val="2"/>
        <charset val="238"/>
        <scheme val="minor"/>
      </rPr>
      <t xml:space="preserve"> premier-liga</t>
    </r>
  </si>
  <si>
    <t>počet ČK ich súperov (hostí)</t>
  </si>
  <si>
    <t>počet ŽK ich súperov (hostí)</t>
  </si>
  <si>
    <t>počet gólov ich súperov z penált (hostí)</t>
  </si>
  <si>
    <t>sk fortuna-liga (spolu)</t>
  </si>
  <si>
    <t>počet ČK tímu X (domáci)</t>
  </si>
  <si>
    <t>počet ŽK tímu X (domáci)</t>
  </si>
  <si>
    <t>počet gólov tímu X z penált (domáci)</t>
  </si>
  <si>
    <t>počet ČK tímu X (hostia)</t>
  </si>
  <si>
    <t>počet ŽK tímu X (hostia)</t>
  </si>
  <si>
    <t>počet gólov tímu X z penált (hostia)</t>
  </si>
  <si>
    <t>podiel ČK tímu X (domáci)</t>
  </si>
  <si>
    <t>podiel ŽK tímu X (domáci)</t>
  </si>
  <si>
    <t>podiel gólov tímu X z penált (domáci)</t>
  </si>
  <si>
    <t>podiel ČK ich súperov (hostí)</t>
  </si>
  <si>
    <t>podiel ŽK ich súperov (hostí)</t>
  </si>
  <si>
    <t>podiel gólov ich súperov z penált (hostí)</t>
  </si>
  <si>
    <t>podiel ČK tímu X (hostia)</t>
  </si>
  <si>
    <t>podiel ŽK tímu X (hostia)</t>
  </si>
  <si>
    <t>podiel gólov tímu X z penált (hostia)</t>
  </si>
  <si>
    <t>počet ČK ich súperov (domácich)</t>
  </si>
  <si>
    <t>počet ŽK ich súperov (domácich)</t>
  </si>
  <si>
    <t>počet gólov ich súperov z penált (domácich)</t>
  </si>
  <si>
    <t>počet ČK ich súperov</t>
  </si>
  <si>
    <t>počet ŽK ich súperov</t>
  </si>
  <si>
    <t>počet gólov ich súperov z penált</t>
  </si>
  <si>
    <t>podiel ČK ich súperov (domácich)</t>
  </si>
  <si>
    <t>podiel ŽK ich súperov (domácich)</t>
  </si>
  <si>
    <t>podiel gólov ich súperov z penált (domácich)</t>
  </si>
  <si>
    <t>podiel ČK ich súperov</t>
  </si>
  <si>
    <t>podiel ŽK ich súperov</t>
  </si>
  <si>
    <t>podiel gólov ich súperov z penált</t>
  </si>
  <si>
    <t>otný</t>
  </si>
  <si>
    <t>Cmura</t>
  </si>
  <si>
    <t>Špaček</t>
  </si>
  <si>
    <t>Vad</t>
  </si>
  <si>
    <t>Richard Trutz</t>
  </si>
  <si>
    <t>Ihring</t>
  </si>
  <si>
    <t>Š. Leško</t>
  </si>
  <si>
    <t>M. Jaška</t>
  </si>
  <si>
    <t>Peter Kráľovič</t>
  </si>
  <si>
    <t>Ľubomír Samotný</t>
  </si>
  <si>
    <t>Vladimír Vnuk</t>
  </si>
  <si>
    <t>Gabriel Michlian</t>
  </si>
  <si>
    <t>R.Weiss</t>
  </si>
  <si>
    <t>Ocenáš</t>
  </si>
  <si>
    <t>Očenáš</t>
  </si>
  <si>
    <t>Marek Špaček</t>
  </si>
  <si>
    <t>Ježík-Mókoš</t>
  </si>
  <si>
    <t>P. Kráľovič</t>
  </si>
  <si>
    <t>K. Horvath</t>
  </si>
  <si>
    <t>Ziemba</t>
  </si>
  <si>
    <t>Ruc</t>
  </si>
  <si>
    <t>Miroslav Jaška</t>
  </si>
  <si>
    <t>Jan Valášek</t>
  </si>
  <si>
    <t>A. Ihring</t>
  </si>
  <si>
    <t>Ľ. Kačenga</t>
  </si>
  <si>
    <t>M. Špaček</t>
  </si>
  <si>
    <t>P. Kmec</t>
  </si>
  <si>
    <t>P. Olšiak</t>
  </si>
  <si>
    <t>P. Hyballa</t>
  </si>
  <si>
    <t>po korekcii</t>
  </si>
  <si>
    <t>meno v databáze</t>
  </si>
  <si>
    <t>meno po korekcii</t>
  </si>
  <si>
    <t>spolu 23 rozhodcov</t>
  </si>
  <si>
    <t>sk fortuna-liga</t>
  </si>
  <si>
    <t>cz 1-fotbalova-liga</t>
  </si>
  <si>
    <t>en premier-league</t>
  </si>
  <si>
    <t>es laliga</t>
  </si>
  <si>
    <t>sk ostatní rozhodcovia</t>
  </si>
  <si>
    <r>
      <rPr>
        <b/>
        <sz val="10"/>
        <color theme="1"/>
        <rFont val="Cambria"/>
        <family val="1"/>
        <charset val="238"/>
      </rPr>
      <t>Σ</t>
    </r>
    <r>
      <rPr>
        <b/>
        <sz val="8"/>
        <color theme="1"/>
        <rFont val="Calibri"/>
        <family val="2"/>
        <charset val="238"/>
      </rPr>
      <t xml:space="preserve"> 3y pred VAR</t>
    </r>
  </si>
  <si>
    <r>
      <rPr>
        <b/>
        <sz val="10"/>
        <color theme="1"/>
        <rFont val="Cambria"/>
        <family val="1"/>
        <charset val="238"/>
      </rPr>
      <t>Σ</t>
    </r>
    <r>
      <rPr>
        <b/>
        <sz val="8"/>
        <color theme="1"/>
        <rFont val="Calibri"/>
        <family val="2"/>
        <charset val="238"/>
      </rPr>
      <t xml:space="preserve"> VAR bez 2021</t>
    </r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</si>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</sst>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0.000"/>
  </numFmts>
  <fonts count="2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0"/>
      <color theme="1"/>
      <name val="Cambria"/>
      <family val="1"/>
      <charset val="238"/>
    </font>
    <font>
      <b/>
      <sz val="8"/>
      <color theme="1"/>
      <name val="Calibri"/>
      <family val="2"/>
      <charset val="238"/>
    </font>
    <font>
      <i/>
      <sz val="10"/>
      <color rgb="FFFF000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9"/>
      <color theme="1"/>
      <name val="Calibri"/>
      <family val="2"/>
      <charset val="238"/>
      <scheme val="minor"/>
    </font>
    <font>
      <u/>
      <sz val="8.8000000000000007"/>
      <color theme="10"/>
      <name val="Calibri"/>
      <family val="2"/>
      <charset val="238"/>
    </font>
    <font>
      <u/>
      <sz val="10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theme="0" tint="-0.249977111117893"/>
      <name val="Calibri"/>
      <family val="2"/>
      <charset val="238"/>
      <scheme val="minor"/>
    </font>
    <font>
      <sz val="10"/>
      <color theme="0" tint="-0.24997711111789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6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Fill="1"/>
    <xf numFmtId="0" fontId="2" fillId="0" borderId="0" xfId="0" applyFont="1" applyFill="1"/>
    <xf numFmtId="0" fontId="7" fillId="0" borderId="0" xfId="0" applyFont="1" applyFill="1"/>
    <xf numFmtId="0" fontId="7" fillId="0" borderId="0" xfId="0" quotePrefix="1" applyFont="1" applyFill="1" applyAlignment="1">
      <alignment horizontal="left" indent="1"/>
    </xf>
    <xf numFmtId="9" fontId="2" fillId="0" borderId="0" xfId="1" applyFont="1" applyFill="1"/>
    <xf numFmtId="9" fontId="3" fillId="0" borderId="0" xfId="1" applyFont="1" applyFill="1"/>
    <xf numFmtId="0" fontId="3" fillId="0" borderId="0" xfId="0" applyFont="1" applyFill="1" applyAlignment="1">
      <alignment vertical="top" wrapText="1"/>
    </xf>
    <xf numFmtId="0" fontId="3" fillId="5" borderId="0" xfId="0" applyFont="1" applyFill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3" fillId="7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Alignment="1">
      <alignment vertical="top" wrapText="1"/>
    </xf>
    <xf numFmtId="0" fontId="10" fillId="5" borderId="0" xfId="0" applyFont="1" applyFill="1" applyAlignment="1">
      <alignment vertical="top" wrapText="1"/>
    </xf>
    <xf numFmtId="0" fontId="10" fillId="6" borderId="0" xfId="0" applyFont="1" applyFill="1" applyAlignment="1">
      <alignment vertical="top" wrapText="1"/>
    </xf>
    <xf numFmtId="0" fontId="10" fillId="7" borderId="0" xfId="0" applyFont="1" applyFill="1" applyAlignment="1">
      <alignment vertical="top" wrapText="1"/>
    </xf>
    <xf numFmtId="9" fontId="2" fillId="0" borderId="0" xfId="1" applyFont="1" applyAlignment="1">
      <alignment horizontal="right"/>
    </xf>
    <xf numFmtId="0" fontId="2" fillId="0" borderId="0" xfId="0" applyFont="1" applyFill="1" applyAlignment="1">
      <alignment horizontal="right"/>
    </xf>
    <xf numFmtId="9" fontId="3" fillId="0" borderId="0" xfId="1" applyFont="1" applyAlignment="1">
      <alignment horizontal="right"/>
    </xf>
    <xf numFmtId="0" fontId="3" fillId="0" borderId="0" xfId="0" applyFont="1" applyFill="1" applyAlignment="1">
      <alignment horizontal="right"/>
    </xf>
    <xf numFmtId="0" fontId="12" fillId="0" borderId="0" xfId="2" applyFont="1" applyAlignment="1" applyProtection="1"/>
    <xf numFmtId="0" fontId="2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16" fillId="0" borderId="0" xfId="0" applyNumberFormat="1" applyFont="1" applyAlignment="1">
      <alignment vertical="center"/>
    </xf>
    <xf numFmtId="3" fontId="2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3" xfId="0" applyNumberFormat="1" applyFont="1" applyBorder="1" applyAlignment="1">
      <alignment vertical="center"/>
    </xf>
    <xf numFmtId="3" fontId="16" fillId="0" borderId="3" xfId="0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2" fontId="16" fillId="0" borderId="3" xfId="0" applyNumberFormat="1" applyFont="1" applyBorder="1" applyAlignment="1">
      <alignment vertical="center"/>
    </xf>
    <xf numFmtId="164" fontId="16" fillId="0" borderId="3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5" xfId="0" applyFont="1" applyBorder="1" applyAlignment="1">
      <alignment vertical="center"/>
    </xf>
    <xf numFmtId="3" fontId="3" fillId="0" borderId="3" xfId="0" applyNumberFormat="1" applyFont="1" applyBorder="1" applyAlignment="1">
      <alignment vertical="center"/>
    </xf>
    <xf numFmtId="3" fontId="3" fillId="0" borderId="5" xfId="0" applyNumberFormat="1" applyFont="1" applyBorder="1" applyAlignment="1">
      <alignment vertical="center"/>
    </xf>
    <xf numFmtId="2" fontId="3" fillId="0" borderId="3" xfId="0" applyNumberFormat="1" applyFont="1" applyBorder="1" applyAlignment="1">
      <alignment vertical="center"/>
    </xf>
    <xf numFmtId="164" fontId="3" fillId="0" borderId="3" xfId="1" applyNumberFormat="1" applyFont="1" applyBorder="1" applyAlignment="1">
      <alignment vertical="center"/>
    </xf>
    <xf numFmtId="0" fontId="15" fillId="4" borderId="13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14" fillId="4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2" fillId="0" borderId="5" xfId="0" applyNumberFormat="1" applyFont="1" applyBorder="1" applyAlignment="1">
      <alignment vertical="center"/>
    </xf>
    <xf numFmtId="3" fontId="16" fillId="0" borderId="0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3" fontId="2" fillId="0" borderId="2" xfId="0" applyNumberFormat="1" applyFont="1" applyBorder="1" applyAlignment="1">
      <alignment vertical="center"/>
    </xf>
    <xf numFmtId="3" fontId="16" fillId="0" borderId="2" xfId="0" applyNumberFormat="1" applyFont="1" applyBorder="1" applyAlignment="1">
      <alignment vertical="center"/>
    </xf>
    <xf numFmtId="3" fontId="16" fillId="0" borderId="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3" fontId="15" fillId="0" borderId="13" xfId="0" applyNumberFormat="1" applyFont="1" applyBorder="1" applyAlignment="1">
      <alignment vertical="center"/>
    </xf>
    <xf numFmtId="3" fontId="15" fillId="0" borderId="12" xfId="0" applyNumberFormat="1" applyFont="1" applyBorder="1" applyAlignment="1">
      <alignment vertical="center"/>
    </xf>
    <xf numFmtId="3" fontId="3" fillId="0" borderId="12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3" fontId="2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vertical="center"/>
    </xf>
    <xf numFmtId="3" fontId="3" fillId="0" borderId="9" xfId="0" applyNumberFormat="1" applyFont="1" applyBorder="1" applyAlignment="1">
      <alignment vertical="center"/>
    </xf>
    <xf numFmtId="164" fontId="2" fillId="0" borderId="7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164" fontId="2" fillId="0" borderId="9" xfId="1" applyNumberFormat="1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16" fillId="0" borderId="2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3" fontId="2" fillId="0" borderId="9" xfId="0" applyNumberFormat="1" applyFont="1" applyBorder="1" applyAlignment="1">
      <alignment vertical="center"/>
    </xf>
    <xf numFmtId="164" fontId="3" fillId="0" borderId="11" xfId="1" applyNumberFormat="1" applyFont="1" applyBorder="1" applyAlignment="1">
      <alignment vertical="center"/>
    </xf>
    <xf numFmtId="164" fontId="3" fillId="0" borderId="13" xfId="1" applyNumberFormat="1" applyFont="1" applyBorder="1" applyAlignment="1">
      <alignment vertical="center"/>
    </xf>
    <xf numFmtId="164" fontId="3" fillId="0" borderId="12" xfId="1" applyNumberFormat="1" applyFont="1" applyBorder="1" applyAlignment="1">
      <alignment vertical="center"/>
    </xf>
    <xf numFmtId="164" fontId="3" fillId="0" borderId="7" xfId="1" applyNumberFormat="1" applyFont="1" applyBorder="1" applyAlignment="1">
      <alignment vertical="center"/>
    </xf>
    <xf numFmtId="164" fontId="3" fillId="0" borderId="1" xfId="1" applyNumberFormat="1" applyFont="1" applyBorder="1" applyAlignment="1">
      <alignment vertical="center"/>
    </xf>
    <xf numFmtId="164" fontId="3" fillId="0" borderId="5" xfId="1" applyNumberFormat="1" applyFont="1" applyBorder="1" applyAlignment="1">
      <alignment vertical="center"/>
    </xf>
    <xf numFmtId="164" fontId="3" fillId="0" borderId="6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9" xfId="1" applyNumberFormat="1" applyFont="1" applyBorder="1" applyAlignment="1">
      <alignment vertical="center"/>
    </xf>
    <xf numFmtId="164" fontId="3" fillId="0" borderId="2" xfId="1" applyNumberFormat="1" applyFont="1" applyBorder="1" applyAlignment="1">
      <alignment vertical="center"/>
    </xf>
    <xf numFmtId="164" fontId="3" fillId="0" borderId="4" xfId="1" applyNumberFormat="1" applyFont="1" applyBorder="1" applyAlignment="1">
      <alignment vertical="center"/>
    </xf>
    <xf numFmtId="2" fontId="2" fillId="0" borderId="7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2" fontId="2" fillId="0" borderId="5" xfId="0" applyNumberFormat="1" applyFont="1" applyBorder="1" applyAlignment="1">
      <alignment vertical="center"/>
    </xf>
    <xf numFmtId="2" fontId="3" fillId="0" borderId="1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3" fillId="0" borderId="0" xfId="0" applyNumberFormat="1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2" xfId="0" applyNumberFormat="1" applyFont="1" applyBorder="1" applyAlignment="1">
      <alignment vertical="center"/>
    </xf>
    <xf numFmtId="2" fontId="16" fillId="0" borderId="2" xfId="0" applyNumberFormat="1" applyFont="1" applyBorder="1" applyAlignment="1">
      <alignment vertical="center"/>
    </xf>
    <xf numFmtId="2" fontId="16" fillId="0" borderId="4" xfId="0" applyNumberFormat="1" applyFont="1" applyBorder="1" applyAlignment="1">
      <alignment vertical="center"/>
    </xf>
    <xf numFmtId="2" fontId="3" fillId="0" borderId="2" xfId="0" applyNumberFormat="1" applyFont="1" applyBorder="1" applyAlignment="1">
      <alignment vertical="center"/>
    </xf>
    <xf numFmtId="2" fontId="3" fillId="0" borderId="4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4" fontId="3" fillId="0" borderId="13" xfId="0" applyNumberFormat="1" applyFont="1" applyBorder="1" applyAlignment="1">
      <alignment vertical="center"/>
    </xf>
    <xf numFmtId="4" fontId="15" fillId="0" borderId="13" xfId="0" applyNumberFormat="1" applyFont="1" applyBorder="1" applyAlignment="1">
      <alignment vertical="center"/>
    </xf>
    <xf numFmtId="4" fontId="15" fillId="0" borderId="12" xfId="0" applyNumberFormat="1" applyFont="1" applyBorder="1" applyAlignment="1">
      <alignment vertical="center"/>
    </xf>
    <xf numFmtId="4" fontId="3" fillId="0" borderId="12" xfId="0" applyNumberFormat="1" applyFont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12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3" fontId="15" fillId="0" borderId="13" xfId="0" applyNumberFormat="1" applyFont="1" applyFill="1" applyBorder="1" applyAlignment="1">
      <alignment vertical="center"/>
    </xf>
    <xf numFmtId="3" fontId="15" fillId="0" borderId="12" xfId="0" applyNumberFormat="1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5" fillId="0" borderId="3" xfId="0" applyFont="1" applyFill="1" applyBorder="1" applyAlignment="1">
      <alignment vertical="center"/>
    </xf>
    <xf numFmtId="2" fontId="15" fillId="0" borderId="11" xfId="0" applyNumberFormat="1" applyFont="1" applyFill="1" applyBorder="1" applyAlignment="1">
      <alignment vertical="center"/>
    </xf>
    <xf numFmtId="2" fontId="15" fillId="0" borderId="13" xfId="0" applyNumberFormat="1" applyFont="1" applyFill="1" applyBorder="1" applyAlignment="1">
      <alignment vertical="center"/>
    </xf>
    <xf numFmtId="2" fontId="15" fillId="0" borderId="12" xfId="0" applyNumberFormat="1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4" fontId="15" fillId="0" borderId="13" xfId="0" applyNumberFormat="1" applyFont="1" applyFill="1" applyBorder="1" applyAlignment="1">
      <alignment vertical="center"/>
    </xf>
    <xf numFmtId="164" fontId="15" fillId="0" borderId="11" xfId="1" applyNumberFormat="1" applyFont="1" applyFill="1" applyBorder="1" applyAlignment="1">
      <alignment vertical="center"/>
    </xf>
    <xf numFmtId="164" fontId="15" fillId="0" borderId="13" xfId="1" applyNumberFormat="1" applyFont="1" applyFill="1" applyBorder="1" applyAlignment="1">
      <alignment vertical="center"/>
    </xf>
    <xf numFmtId="164" fontId="15" fillId="0" borderId="13" xfId="0" applyNumberFormat="1" applyFont="1" applyFill="1" applyBorder="1" applyAlignment="1">
      <alignment vertical="center"/>
    </xf>
    <xf numFmtId="164" fontId="15" fillId="0" borderId="12" xfId="0" applyNumberFormat="1" applyFont="1" applyFill="1" applyBorder="1" applyAlignment="1">
      <alignment vertical="center"/>
    </xf>
    <xf numFmtId="164" fontId="15" fillId="0" borderId="12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2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2" fontId="15" fillId="0" borderId="0" xfId="0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9" fontId="2" fillId="0" borderId="0" xfId="1" applyFont="1" applyBorder="1" applyAlignment="1">
      <alignment vertical="center"/>
    </xf>
    <xf numFmtId="9" fontId="2" fillId="0" borderId="0" xfId="0" applyNumberFormat="1" applyFont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9" fontId="3" fillId="0" borderId="0" xfId="1" applyFont="1" applyBorder="1" applyAlignment="1">
      <alignment vertical="center"/>
    </xf>
    <xf numFmtId="9" fontId="16" fillId="0" borderId="0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4" fillId="0" borderId="10" xfId="0" applyFont="1" applyFill="1" applyBorder="1" applyAlignment="1">
      <alignment horizontal="left" vertical="center"/>
    </xf>
    <xf numFmtId="2" fontId="3" fillId="0" borderId="7" xfId="0" applyNumberFormat="1" applyFont="1" applyBorder="1" applyAlignment="1">
      <alignment vertical="center"/>
    </xf>
    <xf numFmtId="2" fontId="3" fillId="0" borderId="6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15" fillId="0" borderId="11" xfId="0" applyNumberFormat="1" applyFont="1" applyBorder="1" applyAlignment="1">
      <alignment vertical="center"/>
    </xf>
    <xf numFmtId="2" fontId="15" fillId="0" borderId="13" xfId="0" applyNumberFormat="1" applyFont="1" applyBorder="1" applyAlignment="1">
      <alignment vertical="center"/>
    </xf>
    <xf numFmtId="2" fontId="15" fillId="0" borderId="12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9" fontId="2" fillId="0" borderId="6" xfId="1" applyFont="1" applyBorder="1" applyAlignment="1">
      <alignment vertical="center"/>
    </xf>
    <xf numFmtId="9" fontId="16" fillId="0" borderId="3" xfId="0" applyNumberFormat="1" applyFont="1" applyBorder="1" applyAlignment="1">
      <alignment vertical="center"/>
    </xf>
    <xf numFmtId="9" fontId="2" fillId="0" borderId="9" xfId="1" applyFont="1" applyBorder="1" applyAlignment="1">
      <alignment vertical="center"/>
    </xf>
    <xf numFmtId="9" fontId="2" fillId="0" borderId="2" xfId="1" applyFont="1" applyBorder="1" applyAlignment="1">
      <alignment vertical="center"/>
    </xf>
    <xf numFmtId="9" fontId="2" fillId="0" borderId="2" xfId="0" applyNumberFormat="1" applyFont="1" applyBorder="1" applyAlignment="1">
      <alignment vertical="center"/>
    </xf>
    <xf numFmtId="9" fontId="16" fillId="0" borderId="2" xfId="0" applyNumberFormat="1" applyFont="1" applyBorder="1" applyAlignment="1">
      <alignment vertical="center"/>
    </xf>
    <xf numFmtId="9" fontId="16" fillId="0" borderId="4" xfId="0" applyNumberFormat="1" applyFont="1" applyBorder="1" applyAlignment="1">
      <alignment vertical="center"/>
    </xf>
    <xf numFmtId="0" fontId="4" fillId="0" borderId="11" xfId="0" applyFont="1" applyFill="1" applyBorder="1" applyAlignment="1">
      <alignment horizontal="left" vertical="center"/>
    </xf>
    <xf numFmtId="9" fontId="3" fillId="0" borderId="11" xfId="1" applyFont="1" applyBorder="1" applyAlignment="1">
      <alignment vertical="center"/>
    </xf>
    <xf numFmtId="9" fontId="3" fillId="0" borderId="13" xfId="1" applyFont="1" applyBorder="1" applyAlignment="1">
      <alignment vertical="center"/>
    </xf>
    <xf numFmtId="9" fontId="3" fillId="0" borderId="13" xfId="0" applyNumberFormat="1" applyFont="1" applyBorder="1" applyAlignment="1">
      <alignment vertical="center"/>
    </xf>
    <xf numFmtId="9" fontId="3" fillId="0" borderId="12" xfId="0" applyNumberFormat="1" applyFont="1" applyBorder="1" applyAlignment="1">
      <alignment vertical="center"/>
    </xf>
    <xf numFmtId="9" fontId="3" fillId="0" borderId="11" xfId="1" applyFont="1" applyFill="1" applyBorder="1" applyAlignment="1">
      <alignment vertical="center"/>
    </xf>
    <xf numFmtId="9" fontId="3" fillId="0" borderId="13" xfId="1" applyFont="1" applyFill="1" applyBorder="1" applyAlignment="1">
      <alignment vertical="center"/>
    </xf>
    <xf numFmtId="9" fontId="3" fillId="0" borderId="12" xfId="1" applyFont="1" applyFill="1" applyBorder="1" applyAlignment="1">
      <alignment vertical="center"/>
    </xf>
    <xf numFmtId="9" fontId="3" fillId="0" borderId="7" xfId="1" applyFont="1" applyFill="1" applyBorder="1" applyAlignment="1">
      <alignment vertical="center"/>
    </xf>
    <xf numFmtId="9" fontId="3" fillId="0" borderId="5" xfId="1" applyFont="1" applyFill="1" applyBorder="1" applyAlignment="1">
      <alignment vertical="center"/>
    </xf>
    <xf numFmtId="9" fontId="3" fillId="0" borderId="6" xfId="1" applyFont="1" applyFill="1" applyBorder="1" applyAlignment="1">
      <alignment vertical="center"/>
    </xf>
    <xf numFmtId="9" fontId="3" fillId="0" borderId="3" xfId="1" applyFont="1" applyFill="1" applyBorder="1" applyAlignment="1">
      <alignment vertical="center"/>
    </xf>
    <xf numFmtId="9" fontId="3" fillId="0" borderId="9" xfId="1" applyFont="1" applyFill="1" applyBorder="1" applyAlignment="1">
      <alignment vertical="center"/>
    </xf>
    <xf numFmtId="9" fontId="3" fillId="0" borderId="2" xfId="1" applyFont="1" applyFill="1" applyBorder="1" applyAlignment="1">
      <alignment vertical="center"/>
    </xf>
    <xf numFmtId="9" fontId="3" fillId="0" borderId="4" xfId="1" applyFont="1" applyFill="1" applyBorder="1" applyAlignment="1">
      <alignment vertical="center"/>
    </xf>
    <xf numFmtId="9" fontId="3" fillId="0" borderId="7" xfId="1" applyFont="1" applyBorder="1" applyAlignment="1">
      <alignment vertical="center"/>
    </xf>
    <xf numFmtId="9" fontId="3" fillId="0" borderId="5" xfId="1" applyFont="1" applyBorder="1" applyAlignment="1">
      <alignment vertical="center"/>
    </xf>
    <xf numFmtId="9" fontId="3" fillId="0" borderId="6" xfId="1" applyFont="1" applyBorder="1" applyAlignment="1">
      <alignment vertical="center"/>
    </xf>
    <xf numFmtId="9" fontId="3" fillId="0" borderId="3" xfId="1" applyFont="1" applyBorder="1" applyAlignment="1">
      <alignment vertical="center"/>
    </xf>
    <xf numFmtId="9" fontId="3" fillId="0" borderId="9" xfId="1" applyFont="1" applyBorder="1" applyAlignment="1">
      <alignment vertical="center"/>
    </xf>
    <xf numFmtId="9" fontId="3" fillId="0" borderId="2" xfId="1" applyFont="1" applyBorder="1" applyAlignment="1">
      <alignment vertical="center"/>
    </xf>
    <xf numFmtId="9" fontId="3" fillId="0" borderId="4" xfId="1" applyFont="1" applyBorder="1" applyAlignment="1">
      <alignment vertical="center"/>
    </xf>
    <xf numFmtId="9" fontId="3" fillId="0" borderId="12" xfId="1" applyFont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164" fontId="3" fillId="0" borderId="13" xfId="0" applyNumberFormat="1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3" fontId="2" fillId="0" borderId="0" xfId="0" applyNumberFormat="1" applyFont="1"/>
    <xf numFmtId="3" fontId="2" fillId="0" borderId="0" xfId="0" applyNumberFormat="1" applyFont="1" applyFill="1"/>
    <xf numFmtId="3" fontId="3" fillId="0" borderId="0" xfId="0" applyNumberFormat="1" applyFont="1"/>
    <xf numFmtId="3" fontId="3" fillId="0" borderId="0" xfId="0" applyNumberFormat="1" applyFont="1" applyFill="1"/>
    <xf numFmtId="0" fontId="2" fillId="9" borderId="0" xfId="0" applyFont="1" applyFill="1"/>
    <xf numFmtId="0" fontId="2" fillId="7" borderId="0" xfId="0" applyFont="1" applyFill="1"/>
    <xf numFmtId="3" fontId="3" fillId="9" borderId="0" xfId="0" applyNumberFormat="1" applyFont="1" applyFill="1" applyAlignment="1">
      <alignment horizontal="center"/>
    </xf>
    <xf numFmtId="3" fontId="2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0" fontId="13" fillId="0" borderId="0" xfId="0" applyFont="1"/>
    <xf numFmtId="0" fontId="13" fillId="0" borderId="2" xfId="0" applyFont="1" applyBorder="1"/>
    <xf numFmtId="0" fontId="0" fillId="0" borderId="2" xfId="0" applyBorder="1"/>
    <xf numFmtId="0" fontId="13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center" vertical="top" wrapText="1"/>
    </xf>
    <xf numFmtId="0" fontId="4" fillId="2" borderId="11" xfId="0" applyFont="1" applyFill="1" applyBorder="1" applyAlignment="1">
      <alignment horizontal="center" vertical="center"/>
    </xf>
    <xf numFmtId="3" fontId="3" fillId="0" borderId="11" xfId="0" applyNumberFormat="1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2" fontId="2" fillId="0" borderId="3" xfId="0" applyNumberFormat="1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9" fontId="2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0" fontId="20" fillId="0" borderId="0" xfId="0" applyFont="1" applyFill="1"/>
    <xf numFmtId="0" fontId="20" fillId="0" borderId="0" xfId="0" applyFont="1" applyFill="1" applyAlignment="1"/>
    <xf numFmtId="0" fontId="21" fillId="0" borderId="0" xfId="0" applyFont="1" applyFill="1"/>
    <xf numFmtId="0" fontId="21" fillId="0" borderId="0" xfId="0" applyFont="1"/>
    <xf numFmtId="0" fontId="20" fillId="0" borderId="0" xfId="0" applyFont="1" applyFill="1" applyAlignment="1">
      <alignment vertical="top" wrapText="1"/>
    </xf>
    <xf numFmtId="0" fontId="21" fillId="0" borderId="0" xfId="0" applyFont="1" applyFill="1" applyAlignment="1">
      <alignment vertical="top" wrapText="1"/>
    </xf>
    <xf numFmtId="0" fontId="20" fillId="2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165" fontId="21" fillId="0" borderId="0" xfId="0" applyNumberFormat="1" applyFont="1" applyAlignment="1">
      <alignment horizontal="right"/>
    </xf>
    <xf numFmtId="165" fontId="21" fillId="0" borderId="0" xfId="0" applyNumberFormat="1" applyFont="1" applyFill="1" applyAlignment="1">
      <alignment horizontal="right"/>
    </xf>
    <xf numFmtId="165" fontId="21" fillId="0" borderId="0" xfId="0" applyNumberFormat="1" applyFont="1" applyFill="1"/>
    <xf numFmtId="0" fontId="20" fillId="0" borderId="0" xfId="0" applyFont="1"/>
    <xf numFmtId="165" fontId="20" fillId="0" borderId="0" xfId="0" applyNumberFormat="1" applyFont="1"/>
    <xf numFmtId="165" fontId="21" fillId="0" borderId="0" xfId="0" applyNumberFormat="1" applyFont="1"/>
    <xf numFmtId="0" fontId="2" fillId="0" borderId="0" xfId="0" applyFont="1" applyAlignment="1">
      <alignment horizontal="left" vertical="top" wrapTex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3" fillId="7" borderId="7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6" borderId="7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8" borderId="0" xfId="0" applyFont="1" applyFill="1" applyAlignment="1">
      <alignment horizontal="center"/>
    </xf>
    <xf numFmtId="3" fontId="3" fillId="7" borderId="0" xfId="0" applyNumberFormat="1" applyFont="1" applyFill="1" applyAlignment="1">
      <alignment horizontal="center"/>
    </xf>
    <xf numFmtId="3" fontId="3" fillId="9" borderId="0" xfId="0" applyNumberFormat="1" applyFont="1" applyFill="1" applyAlignment="1">
      <alignment horizontal="center"/>
    </xf>
    <xf numFmtId="0" fontId="20" fillId="8" borderId="0" xfId="0" applyFont="1" applyFill="1" applyAlignment="1">
      <alignment horizontal="center"/>
    </xf>
  </cellXfs>
  <cellStyles count="3">
    <cellStyle name="Hypertextové prepojenie" xfId="2" builtinId="8"/>
    <cellStyle name="Normálna" xfId="0" builtinId="0"/>
    <cellStyle name="Percentá" xfId="1" builtinId="5"/>
  </cellStyles>
  <dxfs count="0"/>
  <tableStyles count="0" defaultTableStyle="TableStyleMedium9" defaultPivotStyle="PivotStyleLight16"/>
  <colors>
    <mruColors>
      <color rgb="FF99FF99"/>
      <color rgb="FFFFFFCC"/>
      <color rgb="FFCCFFFF"/>
      <color rgb="FFFFCCFF"/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pos@transparency.sk" TargetMode="External"/><Relationship Id="rId2" Type="http://schemas.openxmlformats.org/officeDocument/2006/relationships/hyperlink" Target="http://www.transparency.sk/" TargetMode="External"/><Relationship Id="rId1" Type="http://schemas.openxmlformats.org/officeDocument/2006/relationships/hyperlink" Target="http://www.eurofotbal.cz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tunega@ineko.s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Normal="100" workbookViewId="0"/>
  </sheetViews>
  <sheetFormatPr defaultColWidth="9.109375" defaultRowHeight="13.8" x14ac:dyDescent="0.3"/>
  <cols>
    <col min="1" max="1" width="27.109375" style="1" bestFit="1" customWidth="1"/>
    <col min="2" max="2" width="33.88671875" style="1" bestFit="1" customWidth="1"/>
    <col min="3" max="3" width="26.44140625" style="1" bestFit="1" customWidth="1"/>
    <col min="4" max="16384" width="9.109375" style="1"/>
  </cols>
  <sheetData>
    <row r="1" spans="1:3" x14ac:dyDescent="0.3">
      <c r="A1" s="2" t="s">
        <v>207</v>
      </c>
      <c r="B1" s="1" t="s">
        <v>224</v>
      </c>
      <c r="C1" s="23" t="s">
        <v>208</v>
      </c>
    </row>
    <row r="2" spans="1:3" x14ac:dyDescent="0.3">
      <c r="A2" s="2" t="s">
        <v>209</v>
      </c>
      <c r="B2" s="1" t="s">
        <v>210</v>
      </c>
      <c r="C2" s="23" t="s">
        <v>211</v>
      </c>
    </row>
    <row r="3" spans="1:3" x14ac:dyDescent="0.3">
      <c r="A3" s="2" t="s">
        <v>212</v>
      </c>
      <c r="B3" s="1" t="s">
        <v>213</v>
      </c>
      <c r="C3" s="23" t="s">
        <v>215</v>
      </c>
    </row>
    <row r="4" spans="1:3" x14ac:dyDescent="0.3">
      <c r="A4" s="2" t="s">
        <v>222</v>
      </c>
      <c r="B4" s="1" t="s">
        <v>214</v>
      </c>
      <c r="C4" s="23" t="s">
        <v>234</v>
      </c>
    </row>
    <row r="6" spans="1:3" ht="57.6" customHeight="1" x14ac:dyDescent="0.3">
      <c r="A6" s="242" t="s">
        <v>225</v>
      </c>
      <c r="B6" s="242"/>
      <c r="C6" s="242"/>
    </row>
    <row r="8" spans="1:3" x14ac:dyDescent="0.3">
      <c r="A8" s="1" t="s">
        <v>223</v>
      </c>
    </row>
  </sheetData>
  <mergeCells count="1">
    <mergeCell ref="A6:C6"/>
  </mergeCells>
  <hyperlinks>
    <hyperlink ref="C1" r:id="rId1"/>
    <hyperlink ref="C2" r:id="rId2"/>
    <hyperlink ref="C3" r:id="rId3"/>
    <hyperlink ref="C4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pane ySplit="1" topLeftCell="A2" activePane="bottomLeft" state="frozen"/>
      <selection pane="bottomLeft"/>
    </sheetView>
  </sheetViews>
  <sheetFormatPr defaultColWidth="9.109375" defaultRowHeight="14.1" customHeight="1" x14ac:dyDescent="0.3"/>
  <cols>
    <col min="1" max="1" width="40.6640625" style="39" customWidth="1"/>
    <col min="2" max="2" width="3.6640625" style="56" customWidth="1"/>
    <col min="3" max="3" width="13.6640625" style="39" customWidth="1"/>
    <col min="4" max="4" width="6.6640625" style="58" customWidth="1"/>
    <col min="5" max="18" width="6.6640625" style="39" customWidth="1"/>
    <col min="19" max="21" width="9.6640625" style="56" customWidth="1"/>
    <col min="22" max="22" width="10.6640625" style="39" customWidth="1"/>
    <col min="23" max="23" width="10.6640625" style="24" customWidth="1"/>
    <col min="24" max="16384" width="9.109375" style="24"/>
  </cols>
  <sheetData>
    <row r="1" spans="1:23" ht="15" customHeight="1" thickBot="1" x14ac:dyDescent="0.35">
      <c r="A1" s="53" t="s">
        <v>146</v>
      </c>
      <c r="B1" s="243" t="s">
        <v>137</v>
      </c>
      <c r="C1" s="244"/>
      <c r="D1" s="48">
        <v>2007</v>
      </c>
      <c r="E1" s="49">
        <v>2008</v>
      </c>
      <c r="F1" s="49">
        <v>2009</v>
      </c>
      <c r="G1" s="49">
        <v>2010</v>
      </c>
      <c r="H1" s="49">
        <v>2011</v>
      </c>
      <c r="I1" s="49">
        <v>2012</v>
      </c>
      <c r="J1" s="49">
        <v>2013</v>
      </c>
      <c r="K1" s="49">
        <v>2014</v>
      </c>
      <c r="L1" s="49">
        <v>2015</v>
      </c>
      <c r="M1" s="49">
        <v>2016</v>
      </c>
      <c r="N1" s="49">
        <v>2017</v>
      </c>
      <c r="O1" s="49">
        <v>2018</v>
      </c>
      <c r="P1" s="49">
        <v>2019</v>
      </c>
      <c r="Q1" s="49">
        <v>2020</v>
      </c>
      <c r="R1" s="50">
        <v>2021</v>
      </c>
      <c r="S1" s="51" t="s">
        <v>330</v>
      </c>
      <c r="T1" s="51" t="s">
        <v>332</v>
      </c>
      <c r="U1" s="52" t="s">
        <v>333</v>
      </c>
      <c r="V1" s="221" t="s">
        <v>415</v>
      </c>
      <c r="W1" s="52" t="s">
        <v>416</v>
      </c>
    </row>
    <row r="2" spans="1:23" ht="14.1" customHeight="1" x14ac:dyDescent="0.3">
      <c r="A2" s="41" t="s">
        <v>147</v>
      </c>
      <c r="B2" s="56" t="s">
        <v>27</v>
      </c>
      <c r="C2" s="35" t="s">
        <v>237</v>
      </c>
      <c r="D2" s="27">
        <v>188</v>
      </c>
      <c r="E2" s="28">
        <v>198</v>
      </c>
      <c r="F2" s="28">
        <v>198</v>
      </c>
      <c r="G2" s="28">
        <v>198</v>
      </c>
      <c r="H2" s="28">
        <v>197</v>
      </c>
      <c r="I2" s="28">
        <v>198</v>
      </c>
      <c r="J2" s="28">
        <v>198</v>
      </c>
      <c r="K2" s="28">
        <v>198</v>
      </c>
      <c r="L2" s="28">
        <v>198</v>
      </c>
      <c r="M2" s="28">
        <v>198</v>
      </c>
      <c r="N2" s="28">
        <v>163</v>
      </c>
      <c r="O2" s="28">
        <v>194</v>
      </c>
      <c r="P2" s="28">
        <v>192</v>
      </c>
      <c r="Q2" s="28">
        <v>165</v>
      </c>
      <c r="R2" s="33">
        <v>186</v>
      </c>
      <c r="S2" s="27">
        <v>2869</v>
      </c>
      <c r="T2" s="27">
        <v>551</v>
      </c>
      <c r="U2" s="44">
        <v>543</v>
      </c>
      <c r="V2" s="24"/>
    </row>
    <row r="3" spans="1:23" ht="14.1" customHeight="1" thickBot="1" x14ac:dyDescent="0.35">
      <c r="A3" s="42"/>
      <c r="B3" s="56" t="s">
        <v>46</v>
      </c>
      <c r="C3" s="35" t="s">
        <v>236</v>
      </c>
      <c r="D3" s="28">
        <v>240</v>
      </c>
      <c r="E3" s="28">
        <v>240</v>
      </c>
      <c r="F3" s="28">
        <v>240</v>
      </c>
      <c r="G3" s="28">
        <v>239</v>
      </c>
      <c r="H3" s="28">
        <v>240</v>
      </c>
      <c r="I3" s="28">
        <v>240</v>
      </c>
      <c r="J3" s="28">
        <v>240</v>
      </c>
      <c r="K3" s="28">
        <v>240</v>
      </c>
      <c r="L3" s="28">
        <v>240</v>
      </c>
      <c r="M3" s="28">
        <v>240</v>
      </c>
      <c r="N3" s="28">
        <v>240</v>
      </c>
      <c r="O3" s="28">
        <v>240</v>
      </c>
      <c r="P3" s="28">
        <v>277</v>
      </c>
      <c r="Q3" s="28">
        <v>270</v>
      </c>
      <c r="R3" s="34">
        <v>288</v>
      </c>
      <c r="S3" s="27">
        <v>3714</v>
      </c>
      <c r="T3" s="27">
        <v>787</v>
      </c>
      <c r="U3" s="44">
        <v>835</v>
      </c>
      <c r="V3" s="24"/>
    </row>
    <row r="4" spans="1:23" ht="14.1" customHeight="1" x14ac:dyDescent="0.3">
      <c r="A4" s="42"/>
      <c r="B4" s="56" t="s">
        <v>328</v>
      </c>
      <c r="C4" s="35" t="s">
        <v>4</v>
      </c>
      <c r="D4" s="28">
        <v>380</v>
      </c>
      <c r="E4" s="28">
        <v>380</v>
      </c>
      <c r="F4" s="28">
        <v>380</v>
      </c>
      <c r="G4" s="28">
        <v>380</v>
      </c>
      <c r="H4" s="28">
        <v>380</v>
      </c>
      <c r="I4" s="28">
        <v>380</v>
      </c>
      <c r="J4" s="28">
        <v>380</v>
      </c>
      <c r="K4" s="28">
        <v>380</v>
      </c>
      <c r="L4" s="28">
        <v>380</v>
      </c>
      <c r="M4" s="28">
        <v>380</v>
      </c>
      <c r="N4" s="28">
        <v>380</v>
      </c>
      <c r="O4" s="28">
        <v>380</v>
      </c>
      <c r="P4" s="28">
        <v>380</v>
      </c>
      <c r="Q4" s="29">
        <v>380</v>
      </c>
      <c r="R4" s="34">
        <v>370</v>
      </c>
      <c r="S4" s="27">
        <v>5690</v>
      </c>
      <c r="T4" s="27">
        <v>1140</v>
      </c>
      <c r="U4" s="44">
        <v>1130</v>
      </c>
      <c r="V4" s="71">
        <v>1140</v>
      </c>
      <c r="W4" s="45">
        <v>380</v>
      </c>
    </row>
    <row r="5" spans="1:23" ht="14.1" customHeight="1" x14ac:dyDescent="0.3">
      <c r="A5" s="42"/>
      <c r="B5" s="56" t="s">
        <v>10</v>
      </c>
      <c r="C5" s="35" t="s">
        <v>235</v>
      </c>
      <c r="D5" s="28">
        <v>380</v>
      </c>
      <c r="E5" s="28">
        <v>380</v>
      </c>
      <c r="F5" s="28">
        <v>380</v>
      </c>
      <c r="G5" s="28">
        <v>380</v>
      </c>
      <c r="H5" s="28">
        <v>380</v>
      </c>
      <c r="I5" s="28">
        <v>380</v>
      </c>
      <c r="J5" s="28">
        <v>380</v>
      </c>
      <c r="K5" s="28">
        <v>380</v>
      </c>
      <c r="L5" s="28">
        <v>380</v>
      </c>
      <c r="M5" s="28">
        <v>379</v>
      </c>
      <c r="N5" s="28">
        <v>380</v>
      </c>
      <c r="O5" s="28">
        <v>380</v>
      </c>
      <c r="P5" s="29">
        <v>380</v>
      </c>
      <c r="Q5" s="29">
        <v>380</v>
      </c>
      <c r="R5" s="34">
        <v>370</v>
      </c>
      <c r="S5" s="27">
        <v>5689</v>
      </c>
      <c r="T5" s="27">
        <v>1140</v>
      </c>
      <c r="U5" s="44">
        <v>1130</v>
      </c>
      <c r="V5" s="73">
        <v>1139</v>
      </c>
      <c r="W5" s="44">
        <v>760</v>
      </c>
    </row>
    <row r="6" spans="1:23" ht="14.1" customHeight="1" x14ac:dyDescent="0.3">
      <c r="A6" s="42"/>
      <c r="B6" s="56" t="s">
        <v>125</v>
      </c>
      <c r="C6" s="35" t="s">
        <v>126</v>
      </c>
      <c r="D6" s="28">
        <v>306</v>
      </c>
      <c r="E6" s="28">
        <v>306</v>
      </c>
      <c r="F6" s="28">
        <v>306</v>
      </c>
      <c r="G6" s="28">
        <v>306</v>
      </c>
      <c r="H6" s="28">
        <v>306</v>
      </c>
      <c r="I6" s="28">
        <v>306</v>
      </c>
      <c r="J6" s="28">
        <v>306</v>
      </c>
      <c r="K6" s="28">
        <v>306</v>
      </c>
      <c r="L6" s="28">
        <v>306</v>
      </c>
      <c r="M6" s="28">
        <v>306</v>
      </c>
      <c r="N6" s="28">
        <v>306</v>
      </c>
      <c r="O6" s="29">
        <v>306</v>
      </c>
      <c r="P6" s="29">
        <v>306</v>
      </c>
      <c r="Q6" s="29">
        <v>306</v>
      </c>
      <c r="R6" s="34">
        <v>297</v>
      </c>
      <c r="S6" s="27">
        <v>4581</v>
      </c>
      <c r="T6" s="27">
        <v>918</v>
      </c>
      <c r="U6" s="44">
        <v>909</v>
      </c>
      <c r="V6" s="73">
        <v>918</v>
      </c>
      <c r="W6" s="44">
        <v>918</v>
      </c>
    </row>
    <row r="7" spans="1:23" ht="14.1" customHeight="1" x14ac:dyDescent="0.3">
      <c r="A7" s="42"/>
      <c r="B7" s="56" t="s">
        <v>21</v>
      </c>
      <c r="C7" s="35" t="s">
        <v>20</v>
      </c>
      <c r="D7" s="28">
        <v>380</v>
      </c>
      <c r="E7" s="28">
        <v>380</v>
      </c>
      <c r="F7" s="28">
        <v>380</v>
      </c>
      <c r="G7" s="28">
        <v>346</v>
      </c>
      <c r="H7" s="28">
        <v>380</v>
      </c>
      <c r="I7" s="28">
        <v>380</v>
      </c>
      <c r="J7" s="28">
        <v>379</v>
      </c>
      <c r="K7" s="28">
        <v>380</v>
      </c>
      <c r="L7" s="28">
        <v>380</v>
      </c>
      <c r="M7" s="28">
        <v>380</v>
      </c>
      <c r="N7" s="28">
        <v>379</v>
      </c>
      <c r="O7" s="29">
        <v>380</v>
      </c>
      <c r="P7" s="29">
        <v>380</v>
      </c>
      <c r="Q7" s="29">
        <v>380</v>
      </c>
      <c r="R7" s="34">
        <v>369</v>
      </c>
      <c r="S7" s="27">
        <v>5653</v>
      </c>
      <c r="T7" s="27">
        <v>1140</v>
      </c>
      <c r="U7" s="44">
        <v>1129</v>
      </c>
      <c r="V7" s="73">
        <v>1139</v>
      </c>
      <c r="W7" s="44">
        <v>1140</v>
      </c>
    </row>
    <row r="8" spans="1:23" ht="14.1" customHeight="1" x14ac:dyDescent="0.3">
      <c r="A8" s="42"/>
      <c r="B8" s="56" t="s">
        <v>9</v>
      </c>
      <c r="C8" s="35" t="s">
        <v>8</v>
      </c>
      <c r="D8" s="28">
        <v>378</v>
      </c>
      <c r="E8" s="28">
        <v>380</v>
      </c>
      <c r="F8" s="28">
        <v>380</v>
      </c>
      <c r="G8" s="28">
        <v>380</v>
      </c>
      <c r="H8" s="28">
        <v>380</v>
      </c>
      <c r="I8" s="28">
        <v>380</v>
      </c>
      <c r="J8" s="28">
        <v>380</v>
      </c>
      <c r="K8" s="28">
        <v>379</v>
      </c>
      <c r="L8" s="28">
        <v>380</v>
      </c>
      <c r="M8" s="28">
        <v>380</v>
      </c>
      <c r="N8" s="28">
        <v>378</v>
      </c>
      <c r="O8" s="28">
        <v>380</v>
      </c>
      <c r="P8" s="29">
        <v>380</v>
      </c>
      <c r="Q8" s="29">
        <v>279</v>
      </c>
      <c r="R8" s="34">
        <v>369</v>
      </c>
      <c r="S8" s="27">
        <v>5583</v>
      </c>
      <c r="T8" s="27">
        <v>1039</v>
      </c>
      <c r="U8" s="44">
        <v>1028</v>
      </c>
      <c r="V8" s="73">
        <v>1138</v>
      </c>
      <c r="W8" s="44">
        <v>659</v>
      </c>
    </row>
    <row r="9" spans="1:23" ht="14.1" customHeight="1" x14ac:dyDescent="0.3">
      <c r="A9" s="42"/>
      <c r="B9" s="56" t="s">
        <v>15</v>
      </c>
      <c r="C9" s="35" t="s">
        <v>14</v>
      </c>
      <c r="D9" s="28">
        <v>324</v>
      </c>
      <c r="E9" s="28">
        <v>321</v>
      </c>
      <c r="F9" s="28">
        <v>311</v>
      </c>
      <c r="G9" s="28">
        <v>312</v>
      </c>
      <c r="H9" s="28">
        <v>311</v>
      </c>
      <c r="I9" s="28">
        <v>312</v>
      </c>
      <c r="J9" s="28">
        <v>312</v>
      </c>
      <c r="K9" s="28">
        <v>311</v>
      </c>
      <c r="L9" s="28">
        <v>311</v>
      </c>
      <c r="M9" s="28">
        <v>311</v>
      </c>
      <c r="N9" s="28">
        <v>311</v>
      </c>
      <c r="O9" s="28">
        <v>312</v>
      </c>
      <c r="P9" s="29">
        <v>311</v>
      </c>
      <c r="Q9" s="29">
        <v>231</v>
      </c>
      <c r="R9" s="34">
        <v>308</v>
      </c>
      <c r="S9" s="27">
        <v>4609</v>
      </c>
      <c r="T9" s="27">
        <v>854</v>
      </c>
      <c r="U9" s="44">
        <v>850</v>
      </c>
      <c r="V9" s="73">
        <v>934</v>
      </c>
      <c r="W9" s="44">
        <v>542</v>
      </c>
    </row>
    <row r="10" spans="1:23" ht="14.1" customHeight="1" thickBot="1" x14ac:dyDescent="0.35">
      <c r="A10" s="42"/>
      <c r="B10" s="56" t="s">
        <v>24</v>
      </c>
      <c r="C10" s="35" t="s">
        <v>23</v>
      </c>
      <c r="D10" s="28">
        <v>240</v>
      </c>
      <c r="E10" s="28">
        <v>239</v>
      </c>
      <c r="F10" s="28">
        <v>240</v>
      </c>
      <c r="G10" s="28">
        <v>239</v>
      </c>
      <c r="H10" s="28">
        <v>240</v>
      </c>
      <c r="I10" s="28">
        <v>351</v>
      </c>
      <c r="J10" s="28">
        <v>239</v>
      </c>
      <c r="K10" s="28">
        <v>239</v>
      </c>
      <c r="L10" s="28">
        <v>240</v>
      </c>
      <c r="M10" s="28">
        <v>240</v>
      </c>
      <c r="N10" s="28">
        <v>240</v>
      </c>
      <c r="O10" s="28">
        <v>240</v>
      </c>
      <c r="P10" s="28">
        <v>240</v>
      </c>
      <c r="Q10" s="29">
        <v>236</v>
      </c>
      <c r="R10" s="34">
        <v>238</v>
      </c>
      <c r="S10" s="27">
        <v>3701</v>
      </c>
      <c r="T10" s="27">
        <v>716</v>
      </c>
      <c r="U10" s="44">
        <v>714</v>
      </c>
      <c r="V10" s="74">
        <v>720</v>
      </c>
      <c r="W10" s="66">
        <v>236</v>
      </c>
    </row>
    <row r="11" spans="1:23" s="26" customFormat="1" ht="14.1" customHeight="1" thickBot="1" x14ac:dyDescent="0.35">
      <c r="A11" s="41"/>
      <c r="B11" s="245" t="s">
        <v>334</v>
      </c>
      <c r="C11" s="246"/>
      <c r="D11" s="67">
        <v>2816</v>
      </c>
      <c r="E11" s="67">
        <v>2824</v>
      </c>
      <c r="F11" s="67">
        <v>2815</v>
      </c>
      <c r="G11" s="67">
        <v>2780</v>
      </c>
      <c r="H11" s="67">
        <v>2814</v>
      </c>
      <c r="I11" s="67">
        <v>2927</v>
      </c>
      <c r="J11" s="67">
        <v>2814</v>
      </c>
      <c r="K11" s="67">
        <v>2813</v>
      </c>
      <c r="L11" s="67">
        <v>2815</v>
      </c>
      <c r="M11" s="67">
        <v>2814</v>
      </c>
      <c r="N11" s="67">
        <v>2777</v>
      </c>
      <c r="O11" s="67">
        <v>2812</v>
      </c>
      <c r="P11" s="67">
        <v>2846</v>
      </c>
      <c r="Q11" s="68">
        <v>2627</v>
      </c>
      <c r="R11" s="69">
        <v>2795</v>
      </c>
      <c r="S11" s="67">
        <v>42089</v>
      </c>
      <c r="T11" s="67">
        <v>8285</v>
      </c>
      <c r="U11" s="70">
        <v>8268</v>
      </c>
      <c r="V11" s="222">
        <v>7128</v>
      </c>
      <c r="W11" s="70">
        <v>4635</v>
      </c>
    </row>
    <row r="12" spans="1:23" s="39" customFormat="1" ht="27.9" customHeight="1" thickBot="1" x14ac:dyDescent="0.35">
      <c r="A12" s="40"/>
      <c r="B12" s="57"/>
      <c r="D12" s="54"/>
      <c r="E12" s="55"/>
      <c r="F12" s="55"/>
      <c r="G12" s="55"/>
      <c r="H12" s="55"/>
      <c r="I12" s="55"/>
      <c r="J12" s="55"/>
      <c r="K12" s="55"/>
      <c r="L12" s="55"/>
      <c r="M12" s="55"/>
      <c r="N12" s="55"/>
      <c r="O12" s="55"/>
      <c r="P12" s="55"/>
      <c r="Q12" s="55"/>
      <c r="R12" s="55"/>
      <c r="S12" s="56"/>
      <c r="T12" s="56"/>
      <c r="U12" s="56"/>
    </row>
    <row r="13" spans="1:23" ht="14.1" customHeight="1" x14ac:dyDescent="0.3">
      <c r="A13" s="41" t="s">
        <v>148</v>
      </c>
      <c r="B13" s="38" t="s">
        <v>27</v>
      </c>
      <c r="C13" s="43" t="s">
        <v>237</v>
      </c>
      <c r="D13" s="31">
        <v>479</v>
      </c>
      <c r="E13" s="30">
        <v>534</v>
      </c>
      <c r="F13" s="30">
        <v>516</v>
      </c>
      <c r="G13" s="30">
        <v>471</v>
      </c>
      <c r="H13" s="30">
        <v>433</v>
      </c>
      <c r="I13" s="30">
        <v>454</v>
      </c>
      <c r="J13" s="30">
        <v>466</v>
      </c>
      <c r="K13" s="30">
        <v>566</v>
      </c>
      <c r="L13" s="30">
        <v>531</v>
      </c>
      <c r="M13" s="30">
        <v>524</v>
      </c>
      <c r="N13" s="30">
        <v>451</v>
      </c>
      <c r="O13" s="30">
        <v>517</v>
      </c>
      <c r="P13" s="30">
        <v>552</v>
      </c>
      <c r="Q13" s="30">
        <v>424</v>
      </c>
      <c r="R13" s="59">
        <v>535</v>
      </c>
      <c r="S13" s="31">
        <v>7453</v>
      </c>
      <c r="T13" s="31">
        <v>1493</v>
      </c>
      <c r="U13" s="45">
        <v>1511</v>
      </c>
      <c r="V13" s="24"/>
    </row>
    <row r="14" spans="1:23" ht="14.1" customHeight="1" thickBot="1" x14ac:dyDescent="0.35">
      <c r="A14" s="42"/>
      <c r="B14" s="125" t="s">
        <v>46</v>
      </c>
      <c r="C14" s="35" t="s">
        <v>236</v>
      </c>
      <c r="D14" s="55">
        <v>534</v>
      </c>
      <c r="E14" s="55">
        <v>556</v>
      </c>
      <c r="F14" s="55">
        <v>582</v>
      </c>
      <c r="G14" s="55">
        <v>571</v>
      </c>
      <c r="H14" s="55">
        <v>634</v>
      </c>
      <c r="I14" s="55">
        <v>635</v>
      </c>
      <c r="J14" s="55">
        <v>620</v>
      </c>
      <c r="K14" s="55">
        <v>673</v>
      </c>
      <c r="L14" s="55">
        <v>645</v>
      </c>
      <c r="M14" s="55">
        <v>676</v>
      </c>
      <c r="N14" s="55">
        <v>597</v>
      </c>
      <c r="O14" s="55">
        <v>572</v>
      </c>
      <c r="P14" s="55">
        <v>741</v>
      </c>
      <c r="Q14" s="55">
        <v>704</v>
      </c>
      <c r="R14" s="34">
        <v>771</v>
      </c>
      <c r="S14" s="32">
        <v>9511</v>
      </c>
      <c r="T14" s="32">
        <v>2017</v>
      </c>
      <c r="U14" s="44">
        <v>2216</v>
      </c>
      <c r="V14" s="24"/>
    </row>
    <row r="15" spans="1:23" ht="14.1" customHeight="1" x14ac:dyDescent="0.3">
      <c r="A15" s="42"/>
      <c r="B15" s="125" t="s">
        <v>328</v>
      </c>
      <c r="C15" s="35" t="s">
        <v>4</v>
      </c>
      <c r="D15" s="55">
        <v>931</v>
      </c>
      <c r="E15" s="55">
        <v>1002</v>
      </c>
      <c r="F15" s="55">
        <v>942</v>
      </c>
      <c r="G15" s="55">
        <v>1053</v>
      </c>
      <c r="H15" s="55">
        <v>1063</v>
      </c>
      <c r="I15" s="55">
        <v>1066</v>
      </c>
      <c r="J15" s="55">
        <v>1063</v>
      </c>
      <c r="K15" s="55">
        <v>1052</v>
      </c>
      <c r="L15" s="55">
        <v>975</v>
      </c>
      <c r="M15" s="55">
        <v>1026</v>
      </c>
      <c r="N15" s="55">
        <v>1064</v>
      </c>
      <c r="O15" s="55">
        <v>1018</v>
      </c>
      <c r="P15" s="55">
        <v>1072</v>
      </c>
      <c r="Q15" s="60">
        <v>1034</v>
      </c>
      <c r="R15" s="34">
        <v>993</v>
      </c>
      <c r="S15" s="32">
        <v>15354</v>
      </c>
      <c r="T15" s="32">
        <v>3124</v>
      </c>
      <c r="U15" s="44">
        <v>3099</v>
      </c>
      <c r="V15" s="71">
        <v>3154</v>
      </c>
      <c r="W15" s="45">
        <v>1034</v>
      </c>
    </row>
    <row r="16" spans="1:23" ht="14.1" customHeight="1" x14ac:dyDescent="0.3">
      <c r="A16" s="42"/>
      <c r="B16" s="125" t="s">
        <v>10</v>
      </c>
      <c r="C16" s="35" t="s">
        <v>235</v>
      </c>
      <c r="D16" s="55">
        <v>942</v>
      </c>
      <c r="E16" s="55">
        <v>1021</v>
      </c>
      <c r="F16" s="55">
        <v>1101</v>
      </c>
      <c r="G16" s="55">
        <v>1031</v>
      </c>
      <c r="H16" s="55">
        <v>1042</v>
      </c>
      <c r="I16" s="55">
        <v>1050</v>
      </c>
      <c r="J16" s="55">
        <v>1091</v>
      </c>
      <c r="K16" s="55">
        <v>1045</v>
      </c>
      <c r="L16" s="55">
        <v>1009</v>
      </c>
      <c r="M16" s="55">
        <v>1036</v>
      </c>
      <c r="N16" s="55">
        <v>1118</v>
      </c>
      <c r="O16" s="55">
        <v>1024</v>
      </c>
      <c r="P16" s="60">
        <v>983</v>
      </c>
      <c r="Q16" s="60">
        <v>942</v>
      </c>
      <c r="R16" s="34">
        <v>933</v>
      </c>
      <c r="S16" s="32">
        <v>15368</v>
      </c>
      <c r="T16" s="32">
        <v>2949</v>
      </c>
      <c r="U16" s="44">
        <v>2858</v>
      </c>
      <c r="V16" s="73">
        <v>3178</v>
      </c>
      <c r="W16" s="44">
        <v>1925</v>
      </c>
    </row>
    <row r="17" spans="1:23" ht="14.1" customHeight="1" x14ac:dyDescent="0.3">
      <c r="A17" s="42"/>
      <c r="B17" s="125" t="s">
        <v>125</v>
      </c>
      <c r="C17" s="35" t="s">
        <v>126</v>
      </c>
      <c r="D17" s="55">
        <v>837</v>
      </c>
      <c r="E17" s="55">
        <v>860</v>
      </c>
      <c r="F17" s="55">
        <v>894</v>
      </c>
      <c r="G17" s="55">
        <v>866</v>
      </c>
      <c r="H17" s="55">
        <v>894</v>
      </c>
      <c r="I17" s="55">
        <v>875</v>
      </c>
      <c r="J17" s="55">
        <v>898</v>
      </c>
      <c r="K17" s="55">
        <v>967</v>
      </c>
      <c r="L17" s="55">
        <v>843</v>
      </c>
      <c r="M17" s="55">
        <v>866</v>
      </c>
      <c r="N17" s="55">
        <v>877</v>
      </c>
      <c r="O17" s="60">
        <v>855</v>
      </c>
      <c r="P17" s="60">
        <v>973</v>
      </c>
      <c r="Q17" s="60">
        <v>982</v>
      </c>
      <c r="R17" s="34">
        <v>893</v>
      </c>
      <c r="S17" s="32">
        <v>13380</v>
      </c>
      <c r="T17" s="32">
        <v>2810</v>
      </c>
      <c r="U17" s="44">
        <v>2848</v>
      </c>
      <c r="V17" s="73">
        <v>2586</v>
      </c>
      <c r="W17" s="44">
        <v>2810</v>
      </c>
    </row>
    <row r="18" spans="1:23" ht="14.1" customHeight="1" x14ac:dyDescent="0.3">
      <c r="A18" s="42"/>
      <c r="B18" s="125" t="s">
        <v>21</v>
      </c>
      <c r="C18" s="35" t="s">
        <v>20</v>
      </c>
      <c r="D18" s="55">
        <v>969</v>
      </c>
      <c r="E18" s="55">
        <v>970</v>
      </c>
      <c r="F18" s="55">
        <v>988</v>
      </c>
      <c r="G18" s="55">
        <v>910</v>
      </c>
      <c r="H18" s="55">
        <v>955</v>
      </c>
      <c r="I18" s="55">
        <v>972</v>
      </c>
      <c r="J18" s="55">
        <v>1000</v>
      </c>
      <c r="K18" s="55">
        <v>1035</v>
      </c>
      <c r="L18" s="55">
        <v>1024</v>
      </c>
      <c r="M18" s="55">
        <v>979</v>
      </c>
      <c r="N18" s="55">
        <v>1120</v>
      </c>
      <c r="O18" s="60">
        <v>1017</v>
      </c>
      <c r="P18" s="60">
        <v>1019</v>
      </c>
      <c r="Q18" s="60">
        <v>1154</v>
      </c>
      <c r="R18" s="34">
        <v>1133</v>
      </c>
      <c r="S18" s="32">
        <v>15245</v>
      </c>
      <c r="T18" s="32">
        <v>3190</v>
      </c>
      <c r="U18" s="44">
        <v>3306</v>
      </c>
      <c r="V18" s="73">
        <v>3123</v>
      </c>
      <c r="W18" s="44">
        <v>3190</v>
      </c>
    </row>
    <row r="19" spans="1:23" ht="14.1" customHeight="1" x14ac:dyDescent="0.3">
      <c r="A19" s="42"/>
      <c r="B19" s="125" t="s">
        <v>9</v>
      </c>
      <c r="C19" s="35" t="s">
        <v>8</v>
      </c>
      <c r="D19" s="55">
        <v>854</v>
      </c>
      <c r="E19" s="55">
        <v>868</v>
      </c>
      <c r="F19" s="55">
        <v>858</v>
      </c>
      <c r="G19" s="55">
        <v>916</v>
      </c>
      <c r="H19" s="55">
        <v>890</v>
      </c>
      <c r="I19" s="55">
        <v>956</v>
      </c>
      <c r="J19" s="55">
        <v>967</v>
      </c>
      <c r="K19" s="55">
        <v>931</v>
      </c>
      <c r="L19" s="55">
        <v>947</v>
      </c>
      <c r="M19" s="55">
        <v>960</v>
      </c>
      <c r="N19" s="55">
        <v>990</v>
      </c>
      <c r="O19" s="55">
        <v>1033</v>
      </c>
      <c r="P19" s="60">
        <v>972</v>
      </c>
      <c r="Q19" s="60">
        <v>704</v>
      </c>
      <c r="R19" s="34">
        <v>1023</v>
      </c>
      <c r="S19" s="32">
        <v>13869</v>
      </c>
      <c r="T19" s="32">
        <v>2709</v>
      </c>
      <c r="U19" s="44">
        <v>2699</v>
      </c>
      <c r="V19" s="73">
        <v>2983</v>
      </c>
      <c r="W19" s="44">
        <v>1676</v>
      </c>
    </row>
    <row r="20" spans="1:23" ht="14.1" customHeight="1" x14ac:dyDescent="0.3">
      <c r="A20" s="42"/>
      <c r="B20" s="125" t="s">
        <v>15</v>
      </c>
      <c r="C20" s="35" t="s">
        <v>14</v>
      </c>
      <c r="D20" s="55">
        <v>951</v>
      </c>
      <c r="E20" s="55">
        <v>1003</v>
      </c>
      <c r="F20" s="55">
        <v>887</v>
      </c>
      <c r="G20" s="55">
        <v>910</v>
      </c>
      <c r="H20" s="55">
        <v>1010</v>
      </c>
      <c r="I20" s="55">
        <v>1014</v>
      </c>
      <c r="J20" s="55">
        <v>979</v>
      </c>
      <c r="K20" s="55">
        <v>987</v>
      </c>
      <c r="L20" s="55">
        <v>959</v>
      </c>
      <c r="M20" s="55">
        <v>926</v>
      </c>
      <c r="N20" s="55">
        <v>904</v>
      </c>
      <c r="O20" s="55">
        <v>988</v>
      </c>
      <c r="P20" s="60">
        <v>1073</v>
      </c>
      <c r="Q20" s="60">
        <v>713</v>
      </c>
      <c r="R20" s="34">
        <v>923</v>
      </c>
      <c r="S20" s="32">
        <v>14227</v>
      </c>
      <c r="T20" s="32">
        <v>2774</v>
      </c>
      <c r="U20" s="44">
        <v>2709</v>
      </c>
      <c r="V20" s="73">
        <v>2818</v>
      </c>
      <c r="W20" s="44">
        <v>1786</v>
      </c>
    </row>
    <row r="21" spans="1:23" ht="14.1" customHeight="1" thickBot="1" x14ac:dyDescent="0.35">
      <c r="A21" s="42"/>
      <c r="B21" s="126" t="s">
        <v>24</v>
      </c>
      <c r="C21" s="61" t="s">
        <v>23</v>
      </c>
      <c r="D21" s="62">
        <v>585</v>
      </c>
      <c r="E21" s="62">
        <v>559</v>
      </c>
      <c r="F21" s="62">
        <v>578</v>
      </c>
      <c r="G21" s="62">
        <v>597</v>
      </c>
      <c r="H21" s="62">
        <v>561</v>
      </c>
      <c r="I21" s="62">
        <v>833</v>
      </c>
      <c r="J21" s="62">
        <v>624</v>
      </c>
      <c r="K21" s="62">
        <v>610</v>
      </c>
      <c r="L21" s="62">
        <v>583</v>
      </c>
      <c r="M21" s="62">
        <v>588</v>
      </c>
      <c r="N21" s="62">
        <v>512</v>
      </c>
      <c r="O21" s="62">
        <v>541</v>
      </c>
      <c r="P21" s="62">
        <v>542</v>
      </c>
      <c r="Q21" s="63">
        <v>571</v>
      </c>
      <c r="R21" s="64">
        <v>631</v>
      </c>
      <c r="S21" s="65">
        <v>8915</v>
      </c>
      <c r="T21" s="65">
        <v>1654</v>
      </c>
      <c r="U21" s="66">
        <v>1744</v>
      </c>
      <c r="V21" s="74">
        <v>1595</v>
      </c>
      <c r="W21" s="66">
        <v>571</v>
      </c>
    </row>
    <row r="22" spans="1:23" s="26" customFormat="1" ht="14.1" customHeight="1" thickBot="1" x14ac:dyDescent="0.35">
      <c r="A22" s="41"/>
      <c r="B22" s="245" t="s">
        <v>334</v>
      </c>
      <c r="C22" s="246"/>
      <c r="D22" s="67">
        <v>7082</v>
      </c>
      <c r="E22" s="67">
        <v>7373</v>
      </c>
      <c r="F22" s="67">
        <v>7346</v>
      </c>
      <c r="G22" s="67">
        <v>7325</v>
      </c>
      <c r="H22" s="67">
        <v>7482</v>
      </c>
      <c r="I22" s="67">
        <v>7855</v>
      </c>
      <c r="J22" s="67">
        <v>7708</v>
      </c>
      <c r="K22" s="67">
        <v>7866</v>
      </c>
      <c r="L22" s="67">
        <v>7516</v>
      </c>
      <c r="M22" s="67">
        <v>7581</v>
      </c>
      <c r="N22" s="67">
        <v>7633</v>
      </c>
      <c r="O22" s="67">
        <v>7565</v>
      </c>
      <c r="P22" s="67">
        <v>7927</v>
      </c>
      <c r="Q22" s="68">
        <v>7228</v>
      </c>
      <c r="R22" s="69">
        <v>7835</v>
      </c>
      <c r="S22" s="67">
        <v>113322</v>
      </c>
      <c r="T22" s="67">
        <v>22720</v>
      </c>
      <c r="U22" s="70">
        <v>22990</v>
      </c>
      <c r="V22" s="222">
        <v>19437</v>
      </c>
      <c r="W22" s="70">
        <v>12992</v>
      </c>
    </row>
    <row r="23" spans="1:23" s="39" customFormat="1" ht="27.9" customHeight="1" thickBot="1" x14ac:dyDescent="0.35">
      <c r="A23" s="40"/>
      <c r="B23" s="57"/>
      <c r="D23" s="58"/>
      <c r="S23" s="56"/>
      <c r="T23" s="56"/>
      <c r="U23" s="56"/>
    </row>
    <row r="24" spans="1:23" ht="14.1" customHeight="1" x14ac:dyDescent="0.3">
      <c r="A24" s="41" t="s">
        <v>138</v>
      </c>
      <c r="B24" s="38" t="s">
        <v>27</v>
      </c>
      <c r="C24" s="43" t="s">
        <v>237</v>
      </c>
      <c r="D24" s="100">
        <v>2.5478723404255321</v>
      </c>
      <c r="E24" s="101">
        <v>2.6969696969696968</v>
      </c>
      <c r="F24" s="101">
        <v>2.606060606060606</v>
      </c>
      <c r="G24" s="101">
        <v>2.3787878787878789</v>
      </c>
      <c r="H24" s="101">
        <v>2.1979695431472082</v>
      </c>
      <c r="I24" s="101">
        <v>2.2929292929292928</v>
      </c>
      <c r="J24" s="101">
        <v>2.3535353535353534</v>
      </c>
      <c r="K24" s="101">
        <v>2.8585858585858586</v>
      </c>
      <c r="L24" s="101">
        <v>2.6818181818181817</v>
      </c>
      <c r="M24" s="101">
        <v>2.6464646464646466</v>
      </c>
      <c r="N24" s="101">
        <v>2.7668711656441718</v>
      </c>
      <c r="O24" s="101">
        <v>2.6649484536082473</v>
      </c>
      <c r="P24" s="101">
        <v>2.875</v>
      </c>
      <c r="Q24" s="101">
        <v>2.5696969696969698</v>
      </c>
      <c r="R24" s="102">
        <v>2.8763440860215055</v>
      </c>
      <c r="S24" s="103">
        <v>2.5977692575810387</v>
      </c>
      <c r="T24" s="103">
        <v>2.7096188747731396</v>
      </c>
      <c r="U24" s="104">
        <v>2.7826887661141804</v>
      </c>
      <c r="V24" s="24"/>
    </row>
    <row r="25" spans="1:23" ht="14.1" customHeight="1" thickBot="1" x14ac:dyDescent="0.35">
      <c r="A25" s="42"/>
      <c r="B25" s="125" t="s">
        <v>46</v>
      </c>
      <c r="C25" s="35" t="s">
        <v>236</v>
      </c>
      <c r="D25" s="105">
        <v>2.2250000000000001</v>
      </c>
      <c r="E25" s="106">
        <v>2.3166666666666669</v>
      </c>
      <c r="F25" s="106">
        <v>2.4249999999999998</v>
      </c>
      <c r="G25" s="106">
        <v>2.3891213389121337</v>
      </c>
      <c r="H25" s="106">
        <v>2.6416666666666666</v>
      </c>
      <c r="I25" s="106">
        <v>2.6458333333333335</v>
      </c>
      <c r="J25" s="106">
        <v>2.5833333333333335</v>
      </c>
      <c r="K25" s="106">
        <v>2.8041666666666667</v>
      </c>
      <c r="L25" s="106">
        <v>2.6875</v>
      </c>
      <c r="M25" s="106">
        <v>2.8166666666666669</v>
      </c>
      <c r="N25" s="106">
        <v>2.4874999999999998</v>
      </c>
      <c r="O25" s="106">
        <v>2.3833333333333333</v>
      </c>
      <c r="P25" s="106">
        <v>2.6750902527075811</v>
      </c>
      <c r="Q25" s="106">
        <v>2.6074074074074076</v>
      </c>
      <c r="R25" s="36">
        <v>2.6770833333333335</v>
      </c>
      <c r="S25" s="107">
        <v>2.5608508346795906</v>
      </c>
      <c r="T25" s="107">
        <v>2.5628970775095299</v>
      </c>
      <c r="U25" s="46">
        <v>2.6538922155688622</v>
      </c>
      <c r="V25" s="24"/>
    </row>
    <row r="26" spans="1:23" ht="14.1" customHeight="1" x14ac:dyDescent="0.3">
      <c r="A26" s="42"/>
      <c r="B26" s="125" t="s">
        <v>328</v>
      </c>
      <c r="C26" s="35" t="s">
        <v>4</v>
      </c>
      <c r="D26" s="105">
        <v>2.4500000000000002</v>
      </c>
      <c r="E26" s="106">
        <v>2.6368421052631579</v>
      </c>
      <c r="F26" s="106">
        <v>2.4789473684210526</v>
      </c>
      <c r="G26" s="106">
        <v>2.7710526315789474</v>
      </c>
      <c r="H26" s="106">
        <v>2.7973684210526315</v>
      </c>
      <c r="I26" s="106">
        <v>2.8052631578947369</v>
      </c>
      <c r="J26" s="106">
        <v>2.7973684210526315</v>
      </c>
      <c r="K26" s="106">
        <v>2.7684210526315791</v>
      </c>
      <c r="L26" s="106">
        <v>2.5657894736842106</v>
      </c>
      <c r="M26" s="106">
        <v>2.7</v>
      </c>
      <c r="N26" s="106">
        <v>2.8</v>
      </c>
      <c r="O26" s="106">
        <v>2.6789473684210527</v>
      </c>
      <c r="P26" s="106">
        <v>2.8210526315789473</v>
      </c>
      <c r="Q26" s="108">
        <v>2.7210526315789472</v>
      </c>
      <c r="R26" s="36">
        <v>2.6837837837837837</v>
      </c>
      <c r="S26" s="107">
        <v>2.6984182776801404</v>
      </c>
      <c r="T26" s="107">
        <v>2.7403508771929825</v>
      </c>
      <c r="U26" s="46">
        <v>2.7424778761061948</v>
      </c>
      <c r="V26" s="156">
        <v>2.7666666666666666</v>
      </c>
      <c r="W26" s="104">
        <v>2.7210526315789472</v>
      </c>
    </row>
    <row r="27" spans="1:23" ht="14.1" customHeight="1" x14ac:dyDescent="0.3">
      <c r="A27" s="42"/>
      <c r="B27" s="125" t="s">
        <v>10</v>
      </c>
      <c r="C27" s="35" t="s">
        <v>235</v>
      </c>
      <c r="D27" s="105">
        <v>2.4789473684210526</v>
      </c>
      <c r="E27" s="106">
        <v>2.6868421052631577</v>
      </c>
      <c r="F27" s="106">
        <v>2.8973684210526316</v>
      </c>
      <c r="G27" s="106">
        <v>2.7131578947368422</v>
      </c>
      <c r="H27" s="106">
        <v>2.7421052631578946</v>
      </c>
      <c r="I27" s="106">
        <v>2.763157894736842</v>
      </c>
      <c r="J27" s="106">
        <v>2.8710526315789475</v>
      </c>
      <c r="K27" s="106">
        <v>2.75</v>
      </c>
      <c r="L27" s="106">
        <v>2.655263157894737</v>
      </c>
      <c r="M27" s="106">
        <v>2.7335092348284959</v>
      </c>
      <c r="N27" s="106">
        <v>2.9421052631578948</v>
      </c>
      <c r="O27" s="106">
        <v>2.6947368421052631</v>
      </c>
      <c r="P27" s="108">
        <v>2.5868421052631581</v>
      </c>
      <c r="Q27" s="108">
        <v>2.4789473684210526</v>
      </c>
      <c r="R27" s="36">
        <v>2.5216216216216214</v>
      </c>
      <c r="S27" s="107">
        <v>2.7013534891896644</v>
      </c>
      <c r="T27" s="107">
        <v>2.5868421052631581</v>
      </c>
      <c r="U27" s="46">
        <v>2.5292035398230088</v>
      </c>
      <c r="V27" s="157">
        <v>2.7901668129938542</v>
      </c>
      <c r="W27" s="46">
        <v>2.5328947368421053</v>
      </c>
    </row>
    <row r="28" spans="1:23" ht="14.1" customHeight="1" x14ac:dyDescent="0.3">
      <c r="A28" s="42"/>
      <c r="B28" s="125" t="s">
        <v>125</v>
      </c>
      <c r="C28" s="35" t="s">
        <v>126</v>
      </c>
      <c r="D28" s="105">
        <v>2.7352941176470589</v>
      </c>
      <c r="E28" s="106">
        <v>2.8104575163398691</v>
      </c>
      <c r="F28" s="106">
        <v>2.9215686274509802</v>
      </c>
      <c r="G28" s="106">
        <v>2.8300653594771243</v>
      </c>
      <c r="H28" s="106">
        <v>2.9215686274509802</v>
      </c>
      <c r="I28" s="106">
        <v>2.8594771241830066</v>
      </c>
      <c r="J28" s="106">
        <v>2.9346405228758168</v>
      </c>
      <c r="K28" s="106">
        <v>3.1601307189542482</v>
      </c>
      <c r="L28" s="106">
        <v>2.7549019607843137</v>
      </c>
      <c r="M28" s="106">
        <v>2.8300653594771243</v>
      </c>
      <c r="N28" s="106">
        <v>2.8660130718954249</v>
      </c>
      <c r="O28" s="108">
        <v>2.7941176470588234</v>
      </c>
      <c r="P28" s="108">
        <v>3.1797385620915031</v>
      </c>
      <c r="Q28" s="108">
        <v>3.2091503267973858</v>
      </c>
      <c r="R28" s="36">
        <v>3.0067340067340069</v>
      </c>
      <c r="S28" s="107">
        <v>2.9207596594629992</v>
      </c>
      <c r="T28" s="107">
        <v>3.0610021786492374</v>
      </c>
      <c r="U28" s="46">
        <v>3.1331133113311331</v>
      </c>
      <c r="V28" s="157">
        <v>2.8169934640522878</v>
      </c>
      <c r="W28" s="46">
        <v>3.0610021786492374</v>
      </c>
    </row>
    <row r="29" spans="1:23" ht="14.1" customHeight="1" x14ac:dyDescent="0.3">
      <c r="A29" s="42"/>
      <c r="B29" s="125" t="s">
        <v>21</v>
      </c>
      <c r="C29" s="35" t="s">
        <v>20</v>
      </c>
      <c r="D29" s="105">
        <v>2.5499999999999998</v>
      </c>
      <c r="E29" s="106">
        <v>2.5526315789473686</v>
      </c>
      <c r="F29" s="106">
        <v>2.6</v>
      </c>
      <c r="G29" s="106">
        <v>2.6300578034682083</v>
      </c>
      <c r="H29" s="106">
        <v>2.513157894736842</v>
      </c>
      <c r="I29" s="106">
        <v>2.5578947368421052</v>
      </c>
      <c r="J29" s="106">
        <v>2.6385224274406331</v>
      </c>
      <c r="K29" s="106">
        <v>2.7236842105263159</v>
      </c>
      <c r="L29" s="106">
        <v>2.6947368421052631</v>
      </c>
      <c r="M29" s="106">
        <v>2.5763157894736843</v>
      </c>
      <c r="N29" s="106">
        <v>2.9551451187335092</v>
      </c>
      <c r="O29" s="108">
        <v>2.6763157894736844</v>
      </c>
      <c r="P29" s="108">
        <v>2.6815789473684211</v>
      </c>
      <c r="Q29" s="108">
        <v>3.0368421052631578</v>
      </c>
      <c r="R29" s="36">
        <v>3.0704607046070462</v>
      </c>
      <c r="S29" s="107">
        <v>2.6967981602688837</v>
      </c>
      <c r="T29" s="107">
        <v>2.7982456140350878</v>
      </c>
      <c r="U29" s="46">
        <v>2.9282550930026572</v>
      </c>
      <c r="V29" s="157">
        <v>2.7418788410886741</v>
      </c>
      <c r="W29" s="46">
        <v>2.7982456140350878</v>
      </c>
    </row>
    <row r="30" spans="1:23" ht="14.1" customHeight="1" x14ac:dyDescent="0.3">
      <c r="A30" s="42"/>
      <c r="B30" s="125" t="s">
        <v>9</v>
      </c>
      <c r="C30" s="35" t="s">
        <v>8</v>
      </c>
      <c r="D30" s="105">
        <v>2.2592592592592591</v>
      </c>
      <c r="E30" s="106">
        <v>2.2842105263157895</v>
      </c>
      <c r="F30" s="106">
        <v>2.2578947368421054</v>
      </c>
      <c r="G30" s="106">
        <v>2.4105263157894736</v>
      </c>
      <c r="H30" s="106">
        <v>2.3421052631578947</v>
      </c>
      <c r="I30" s="106">
        <v>2.5157894736842104</v>
      </c>
      <c r="J30" s="106">
        <v>2.5447368421052632</v>
      </c>
      <c r="K30" s="106">
        <v>2.4564643799472297</v>
      </c>
      <c r="L30" s="106">
        <v>2.4921052631578946</v>
      </c>
      <c r="M30" s="106">
        <v>2.5263157894736841</v>
      </c>
      <c r="N30" s="106">
        <v>2.6190476190476191</v>
      </c>
      <c r="O30" s="106">
        <v>2.7184210526315788</v>
      </c>
      <c r="P30" s="108">
        <v>2.5578947368421052</v>
      </c>
      <c r="Q30" s="108">
        <v>2.5232974910394264</v>
      </c>
      <c r="R30" s="36">
        <v>2.7723577235772359</v>
      </c>
      <c r="S30" s="107">
        <v>2.4841483073616337</v>
      </c>
      <c r="T30" s="107">
        <v>2.6073147256977864</v>
      </c>
      <c r="U30" s="46">
        <v>2.6254863813229572</v>
      </c>
      <c r="V30" s="157">
        <v>2.6212653778558876</v>
      </c>
      <c r="W30" s="46">
        <v>2.5432473444613048</v>
      </c>
    </row>
    <row r="31" spans="1:23" ht="14.1" customHeight="1" x14ac:dyDescent="0.3">
      <c r="A31" s="42"/>
      <c r="B31" s="125" t="s">
        <v>15</v>
      </c>
      <c r="C31" s="35" t="s">
        <v>14</v>
      </c>
      <c r="D31" s="105">
        <v>2.9351851851851851</v>
      </c>
      <c r="E31" s="106">
        <v>3.1246105919003115</v>
      </c>
      <c r="F31" s="106">
        <v>2.852090032154341</v>
      </c>
      <c r="G31" s="106">
        <v>2.9166666666666665</v>
      </c>
      <c r="H31" s="106">
        <v>3.247588424437299</v>
      </c>
      <c r="I31" s="106">
        <v>3.25</v>
      </c>
      <c r="J31" s="106">
        <v>3.1378205128205128</v>
      </c>
      <c r="K31" s="106">
        <v>3.1736334405144695</v>
      </c>
      <c r="L31" s="106">
        <v>3.0836012861736335</v>
      </c>
      <c r="M31" s="106">
        <v>2.977491961414791</v>
      </c>
      <c r="N31" s="106">
        <v>2.9067524115755625</v>
      </c>
      <c r="O31" s="106">
        <v>3.1666666666666665</v>
      </c>
      <c r="P31" s="108">
        <v>3.45016077170418</v>
      </c>
      <c r="Q31" s="108">
        <v>3.0865800865800868</v>
      </c>
      <c r="R31" s="36">
        <v>2.9967532467532467</v>
      </c>
      <c r="S31" s="107">
        <v>3.0867867216315905</v>
      </c>
      <c r="T31" s="107">
        <v>3.2482435597189694</v>
      </c>
      <c r="U31" s="46">
        <v>3.1870588235294117</v>
      </c>
      <c r="V31" s="157">
        <v>3.0171306209850108</v>
      </c>
      <c r="W31" s="46">
        <v>3.2952029520295203</v>
      </c>
    </row>
    <row r="32" spans="1:23" ht="14.1" customHeight="1" thickBot="1" x14ac:dyDescent="0.35">
      <c r="A32" s="42"/>
      <c r="B32" s="125" t="s">
        <v>24</v>
      </c>
      <c r="C32" s="35" t="s">
        <v>23</v>
      </c>
      <c r="D32" s="109">
        <v>2.4375</v>
      </c>
      <c r="E32" s="110">
        <v>2.3389121338912133</v>
      </c>
      <c r="F32" s="110">
        <v>2.4083333333333332</v>
      </c>
      <c r="G32" s="110">
        <v>2.497907949790795</v>
      </c>
      <c r="H32" s="110">
        <v>2.3374999999999999</v>
      </c>
      <c r="I32" s="110">
        <v>2.3732193732193734</v>
      </c>
      <c r="J32" s="110">
        <v>2.6108786610878663</v>
      </c>
      <c r="K32" s="110">
        <v>2.5523012552301254</v>
      </c>
      <c r="L32" s="110">
        <v>2.4291666666666667</v>
      </c>
      <c r="M32" s="110">
        <v>2.4500000000000002</v>
      </c>
      <c r="N32" s="110">
        <v>2.1333333333333333</v>
      </c>
      <c r="O32" s="110">
        <v>2.2541666666666669</v>
      </c>
      <c r="P32" s="110">
        <v>2.2583333333333333</v>
      </c>
      <c r="Q32" s="111">
        <v>2.4194915254237288</v>
      </c>
      <c r="R32" s="112">
        <v>2.6512605042016806</v>
      </c>
      <c r="S32" s="113">
        <v>2.4088084301540125</v>
      </c>
      <c r="T32" s="113">
        <v>2.3100558659217878</v>
      </c>
      <c r="U32" s="114">
        <v>2.4425770308123251</v>
      </c>
      <c r="V32" s="158">
        <v>2.2152777777777777</v>
      </c>
      <c r="W32" s="114">
        <v>2.4194915254237288</v>
      </c>
    </row>
    <row r="33" spans="1:23" ht="14.1" customHeight="1" thickBot="1" x14ac:dyDescent="0.35">
      <c r="A33" s="42"/>
      <c r="B33" s="245" t="s">
        <v>334</v>
      </c>
      <c r="C33" s="246"/>
      <c r="D33" s="115">
        <v>2.5149147727272729</v>
      </c>
      <c r="E33" s="116">
        <v>2.6108356940509916</v>
      </c>
      <c r="F33" s="116">
        <v>2.6095914742451156</v>
      </c>
      <c r="G33" s="116">
        <v>2.6348920863309351</v>
      </c>
      <c r="H33" s="116">
        <v>2.6588486140724945</v>
      </c>
      <c r="I33" s="116">
        <v>2.6836351212845919</v>
      </c>
      <c r="J33" s="116">
        <v>2.7391613361762617</v>
      </c>
      <c r="K33" s="116">
        <v>2.7963028794880911</v>
      </c>
      <c r="L33" s="116">
        <v>2.669982238010657</v>
      </c>
      <c r="M33" s="116">
        <v>2.6940298507462686</v>
      </c>
      <c r="N33" s="116">
        <v>2.7486496218941303</v>
      </c>
      <c r="O33" s="116">
        <v>2.6902560455192033</v>
      </c>
      <c r="P33" s="116">
        <v>2.7853127196064653</v>
      </c>
      <c r="Q33" s="117">
        <v>2.7514274838218502</v>
      </c>
      <c r="R33" s="118">
        <v>2.8032200357781751</v>
      </c>
      <c r="S33" s="116">
        <v>2.6924374539665945</v>
      </c>
      <c r="T33" s="116">
        <v>2.7423053711526855</v>
      </c>
      <c r="U33" s="119">
        <v>2.7805999032414128</v>
      </c>
      <c r="V33" s="115">
        <v>2.7268518518518516</v>
      </c>
      <c r="W33" s="119">
        <v>2.8030204962243799</v>
      </c>
    </row>
    <row r="34" spans="1:23" s="39" customFormat="1" ht="27.9" customHeight="1" thickBot="1" x14ac:dyDescent="0.35">
      <c r="A34" s="40"/>
      <c r="B34" s="57"/>
      <c r="D34" s="58"/>
      <c r="S34" s="56"/>
      <c r="T34" s="56"/>
      <c r="U34" s="56"/>
    </row>
    <row r="35" spans="1:23" ht="14.1" customHeight="1" x14ac:dyDescent="0.3">
      <c r="A35" s="41" t="s">
        <v>149</v>
      </c>
      <c r="B35" s="38" t="s">
        <v>27</v>
      </c>
      <c r="C35" s="43" t="s">
        <v>237</v>
      </c>
      <c r="D35" s="71">
        <v>44</v>
      </c>
      <c r="E35" s="30">
        <v>38</v>
      </c>
      <c r="F35" s="30">
        <v>35</v>
      </c>
      <c r="G35" s="30">
        <v>40</v>
      </c>
      <c r="H35" s="30">
        <v>31</v>
      </c>
      <c r="I35" s="30">
        <v>58</v>
      </c>
      <c r="J35" s="30">
        <v>42</v>
      </c>
      <c r="K35" s="30">
        <v>49</v>
      </c>
      <c r="L35" s="30">
        <v>30</v>
      </c>
      <c r="M35" s="30">
        <v>36</v>
      </c>
      <c r="N35" s="30">
        <v>21</v>
      </c>
      <c r="O35" s="30">
        <v>37</v>
      </c>
      <c r="P35" s="30">
        <v>36</v>
      </c>
      <c r="Q35" s="30">
        <v>27</v>
      </c>
      <c r="R35" s="59">
        <v>37</v>
      </c>
      <c r="S35" s="31">
        <v>561</v>
      </c>
      <c r="T35" s="31">
        <v>100</v>
      </c>
      <c r="U35" s="45">
        <v>100</v>
      </c>
      <c r="V35" s="24"/>
    </row>
    <row r="36" spans="1:23" ht="14.1" customHeight="1" thickBot="1" x14ac:dyDescent="0.35">
      <c r="A36" s="42"/>
      <c r="B36" s="125" t="s">
        <v>46</v>
      </c>
      <c r="C36" s="35" t="s">
        <v>236</v>
      </c>
      <c r="D36" s="72">
        <v>58</v>
      </c>
      <c r="E36" s="55">
        <v>54</v>
      </c>
      <c r="F36" s="55">
        <v>35</v>
      </c>
      <c r="G36" s="55">
        <v>33</v>
      </c>
      <c r="H36" s="55">
        <v>33</v>
      </c>
      <c r="I36" s="55">
        <v>40</v>
      </c>
      <c r="J36" s="55">
        <v>49</v>
      </c>
      <c r="K36" s="55">
        <v>42</v>
      </c>
      <c r="L36" s="55">
        <v>45</v>
      </c>
      <c r="M36" s="55">
        <v>45</v>
      </c>
      <c r="N36" s="55">
        <v>25</v>
      </c>
      <c r="O36" s="55">
        <v>41</v>
      </c>
      <c r="P36" s="55">
        <v>50</v>
      </c>
      <c r="Q36" s="55">
        <v>52</v>
      </c>
      <c r="R36" s="34">
        <v>44</v>
      </c>
      <c r="S36" s="32">
        <v>646</v>
      </c>
      <c r="T36" s="32">
        <v>143</v>
      </c>
      <c r="U36" s="44">
        <v>146</v>
      </c>
      <c r="V36" s="24"/>
    </row>
    <row r="37" spans="1:23" ht="14.1" customHeight="1" x14ac:dyDescent="0.3">
      <c r="A37" s="42"/>
      <c r="B37" s="125" t="s">
        <v>328</v>
      </c>
      <c r="C37" s="35" t="s">
        <v>4</v>
      </c>
      <c r="D37" s="72">
        <v>53</v>
      </c>
      <c r="E37" s="55">
        <v>61</v>
      </c>
      <c r="F37" s="55">
        <v>60</v>
      </c>
      <c r="G37" s="55">
        <v>67</v>
      </c>
      <c r="H37" s="55">
        <v>63</v>
      </c>
      <c r="I37" s="55">
        <v>66</v>
      </c>
      <c r="J37" s="55">
        <v>52</v>
      </c>
      <c r="K37" s="55">
        <v>50</v>
      </c>
      <c r="L37" s="55">
        <v>70</v>
      </c>
      <c r="M37" s="55">
        <v>58</v>
      </c>
      <c r="N37" s="55">
        <v>41</v>
      </c>
      <c r="O37" s="55">
        <v>37</v>
      </c>
      <c r="P37" s="55">
        <v>47</v>
      </c>
      <c r="Q37" s="60">
        <v>45</v>
      </c>
      <c r="R37" s="34">
        <v>47</v>
      </c>
      <c r="S37" s="32">
        <v>817</v>
      </c>
      <c r="T37" s="32">
        <v>129</v>
      </c>
      <c r="U37" s="44">
        <v>139</v>
      </c>
      <c r="V37" s="71">
        <v>125</v>
      </c>
      <c r="W37" s="45">
        <v>45</v>
      </c>
    </row>
    <row r="38" spans="1:23" ht="14.1" customHeight="1" x14ac:dyDescent="0.3">
      <c r="A38" s="42"/>
      <c r="B38" s="125" t="s">
        <v>10</v>
      </c>
      <c r="C38" s="35" t="s">
        <v>235</v>
      </c>
      <c r="D38" s="72">
        <v>159</v>
      </c>
      <c r="E38" s="55">
        <v>144</v>
      </c>
      <c r="F38" s="55">
        <v>143</v>
      </c>
      <c r="G38" s="55">
        <v>143</v>
      </c>
      <c r="H38" s="55">
        <v>110</v>
      </c>
      <c r="I38" s="55">
        <v>130</v>
      </c>
      <c r="J38" s="55">
        <v>137</v>
      </c>
      <c r="K38" s="55">
        <v>114</v>
      </c>
      <c r="L38" s="55">
        <v>101</v>
      </c>
      <c r="M38" s="55">
        <v>107</v>
      </c>
      <c r="N38" s="55">
        <v>86</v>
      </c>
      <c r="O38" s="55">
        <v>70</v>
      </c>
      <c r="P38" s="60">
        <v>75</v>
      </c>
      <c r="Q38" s="60">
        <v>89</v>
      </c>
      <c r="R38" s="34">
        <v>73</v>
      </c>
      <c r="S38" s="32">
        <v>1681</v>
      </c>
      <c r="T38" s="32">
        <v>234</v>
      </c>
      <c r="U38" s="44">
        <v>237</v>
      </c>
      <c r="V38" s="73">
        <v>263</v>
      </c>
      <c r="W38" s="44">
        <v>164</v>
      </c>
    </row>
    <row r="39" spans="1:23" ht="14.1" customHeight="1" x14ac:dyDescent="0.3">
      <c r="A39" s="42"/>
      <c r="B39" s="125" t="s">
        <v>125</v>
      </c>
      <c r="C39" s="35" t="s">
        <v>126</v>
      </c>
      <c r="D39" s="72">
        <v>62</v>
      </c>
      <c r="E39" s="55">
        <v>48</v>
      </c>
      <c r="F39" s="55">
        <v>61</v>
      </c>
      <c r="G39" s="55">
        <v>40</v>
      </c>
      <c r="H39" s="55">
        <v>57</v>
      </c>
      <c r="I39" s="55">
        <v>57</v>
      </c>
      <c r="J39" s="55">
        <v>63</v>
      </c>
      <c r="K39" s="55">
        <v>57</v>
      </c>
      <c r="L39" s="55">
        <v>53</v>
      </c>
      <c r="M39" s="55">
        <v>40</v>
      </c>
      <c r="N39" s="55">
        <v>57</v>
      </c>
      <c r="O39" s="60">
        <v>42</v>
      </c>
      <c r="P39" s="60">
        <v>42</v>
      </c>
      <c r="Q39" s="60">
        <v>55</v>
      </c>
      <c r="R39" s="34">
        <v>32</v>
      </c>
      <c r="S39" s="32">
        <v>766</v>
      </c>
      <c r="T39" s="32">
        <v>139</v>
      </c>
      <c r="U39" s="44">
        <v>129</v>
      </c>
      <c r="V39" s="73">
        <v>150</v>
      </c>
      <c r="W39" s="44">
        <v>139</v>
      </c>
    </row>
    <row r="40" spans="1:23" ht="14.1" customHeight="1" x14ac:dyDescent="0.3">
      <c r="A40" s="42"/>
      <c r="B40" s="125" t="s">
        <v>21</v>
      </c>
      <c r="C40" s="35" t="s">
        <v>20</v>
      </c>
      <c r="D40" s="72">
        <v>144</v>
      </c>
      <c r="E40" s="55">
        <v>117</v>
      </c>
      <c r="F40" s="55">
        <v>114</v>
      </c>
      <c r="G40" s="55">
        <v>108</v>
      </c>
      <c r="H40" s="55">
        <v>101</v>
      </c>
      <c r="I40" s="55">
        <v>100</v>
      </c>
      <c r="J40" s="55">
        <v>119</v>
      </c>
      <c r="K40" s="55">
        <v>104</v>
      </c>
      <c r="L40" s="55">
        <v>114</v>
      </c>
      <c r="M40" s="55">
        <v>126</v>
      </c>
      <c r="N40" s="55">
        <v>92</v>
      </c>
      <c r="O40" s="60">
        <v>90</v>
      </c>
      <c r="P40" s="60">
        <v>88</v>
      </c>
      <c r="Q40" s="60">
        <v>95</v>
      </c>
      <c r="R40" s="34">
        <v>63</v>
      </c>
      <c r="S40" s="32">
        <v>1575</v>
      </c>
      <c r="T40" s="32">
        <v>273</v>
      </c>
      <c r="U40" s="44">
        <v>246</v>
      </c>
      <c r="V40" s="73">
        <v>332</v>
      </c>
      <c r="W40" s="44">
        <v>273</v>
      </c>
    </row>
    <row r="41" spans="1:23" ht="14.1" customHeight="1" x14ac:dyDescent="0.3">
      <c r="A41" s="42"/>
      <c r="B41" s="125" t="s">
        <v>9</v>
      </c>
      <c r="C41" s="35" t="s">
        <v>8</v>
      </c>
      <c r="D41" s="72">
        <v>76</v>
      </c>
      <c r="E41" s="55">
        <v>67</v>
      </c>
      <c r="F41" s="55">
        <v>55</v>
      </c>
      <c r="G41" s="55">
        <v>83</v>
      </c>
      <c r="H41" s="55">
        <v>78</v>
      </c>
      <c r="I41" s="55">
        <v>102</v>
      </c>
      <c r="J41" s="55">
        <v>106</v>
      </c>
      <c r="K41" s="55">
        <v>87</v>
      </c>
      <c r="L41" s="55">
        <v>77</v>
      </c>
      <c r="M41" s="55">
        <v>115</v>
      </c>
      <c r="N41" s="55">
        <v>97</v>
      </c>
      <c r="O41" s="55">
        <v>87</v>
      </c>
      <c r="P41" s="60">
        <v>99</v>
      </c>
      <c r="Q41" s="60">
        <v>70</v>
      </c>
      <c r="R41" s="34">
        <v>101</v>
      </c>
      <c r="S41" s="32">
        <v>1300</v>
      </c>
      <c r="T41" s="32">
        <v>256</v>
      </c>
      <c r="U41" s="44">
        <v>270</v>
      </c>
      <c r="V41" s="73">
        <v>299</v>
      </c>
      <c r="W41" s="44">
        <v>169</v>
      </c>
    </row>
    <row r="42" spans="1:23" ht="14.1" customHeight="1" x14ac:dyDescent="0.3">
      <c r="A42" s="42"/>
      <c r="B42" s="125" t="s">
        <v>15</v>
      </c>
      <c r="C42" s="35" t="s">
        <v>14</v>
      </c>
      <c r="D42" s="72">
        <v>70</v>
      </c>
      <c r="E42" s="55">
        <v>61</v>
      </c>
      <c r="F42" s="55">
        <v>66</v>
      </c>
      <c r="G42" s="55">
        <v>78</v>
      </c>
      <c r="H42" s="55">
        <v>74</v>
      </c>
      <c r="I42" s="55">
        <v>82</v>
      </c>
      <c r="J42" s="55">
        <v>83</v>
      </c>
      <c r="K42" s="55">
        <v>68</v>
      </c>
      <c r="L42" s="55">
        <v>56</v>
      </c>
      <c r="M42" s="55">
        <v>48</v>
      </c>
      <c r="N42" s="55">
        <v>56</v>
      </c>
      <c r="O42" s="55">
        <v>48</v>
      </c>
      <c r="P42" s="60">
        <v>67</v>
      </c>
      <c r="Q42" s="60">
        <v>43</v>
      </c>
      <c r="R42" s="34">
        <v>63</v>
      </c>
      <c r="S42" s="32">
        <v>963</v>
      </c>
      <c r="T42" s="32">
        <v>158</v>
      </c>
      <c r="U42" s="44">
        <v>173</v>
      </c>
      <c r="V42" s="73">
        <v>152</v>
      </c>
      <c r="W42" s="44">
        <v>110</v>
      </c>
    </row>
    <row r="43" spans="1:23" ht="14.1" customHeight="1" thickBot="1" x14ac:dyDescent="0.35">
      <c r="A43" s="42"/>
      <c r="B43" s="125" t="s">
        <v>24</v>
      </c>
      <c r="C43" s="35" t="s">
        <v>23</v>
      </c>
      <c r="D43" s="88">
        <v>58</v>
      </c>
      <c r="E43" s="62">
        <v>47</v>
      </c>
      <c r="F43" s="62">
        <v>55</v>
      </c>
      <c r="G43" s="62">
        <v>47</v>
      </c>
      <c r="H43" s="62">
        <v>64</v>
      </c>
      <c r="I43" s="62">
        <v>79</v>
      </c>
      <c r="J43" s="62">
        <v>81</v>
      </c>
      <c r="K43" s="62">
        <v>58</v>
      </c>
      <c r="L43" s="62">
        <v>43</v>
      </c>
      <c r="M43" s="62">
        <v>39</v>
      </c>
      <c r="N43" s="62">
        <v>49</v>
      </c>
      <c r="O43" s="62">
        <v>33</v>
      </c>
      <c r="P43" s="62">
        <v>58</v>
      </c>
      <c r="Q43" s="63">
        <v>64</v>
      </c>
      <c r="R43" s="64">
        <v>86</v>
      </c>
      <c r="S43" s="65">
        <v>861</v>
      </c>
      <c r="T43" s="65">
        <v>155</v>
      </c>
      <c r="U43" s="66">
        <v>208</v>
      </c>
      <c r="V43" s="74">
        <v>140</v>
      </c>
      <c r="W43" s="66">
        <v>64</v>
      </c>
    </row>
    <row r="44" spans="1:23" s="25" customFormat="1" ht="14.1" customHeight="1" thickBot="1" x14ac:dyDescent="0.35">
      <c r="A44" s="41"/>
      <c r="B44" s="247" t="s">
        <v>334</v>
      </c>
      <c r="C44" s="248"/>
      <c r="D44" s="122">
        <v>724</v>
      </c>
      <c r="E44" s="120">
        <v>637</v>
      </c>
      <c r="F44" s="120">
        <v>624</v>
      </c>
      <c r="G44" s="120">
        <v>639</v>
      </c>
      <c r="H44" s="120">
        <v>611</v>
      </c>
      <c r="I44" s="120">
        <v>714</v>
      </c>
      <c r="J44" s="120">
        <v>732</v>
      </c>
      <c r="K44" s="120">
        <v>629</v>
      </c>
      <c r="L44" s="120">
        <v>589</v>
      </c>
      <c r="M44" s="120">
        <v>614</v>
      </c>
      <c r="N44" s="120">
        <v>524</v>
      </c>
      <c r="O44" s="120">
        <v>485</v>
      </c>
      <c r="P44" s="120">
        <v>562</v>
      </c>
      <c r="Q44" s="123">
        <v>540</v>
      </c>
      <c r="R44" s="124">
        <v>546</v>
      </c>
      <c r="S44" s="120">
        <v>9170</v>
      </c>
      <c r="T44" s="120">
        <v>1587</v>
      </c>
      <c r="U44" s="121">
        <v>1648</v>
      </c>
      <c r="V44" s="222">
        <v>1461</v>
      </c>
      <c r="W44" s="70">
        <v>964</v>
      </c>
    </row>
    <row r="45" spans="1:23" s="39" customFormat="1" ht="27.9" customHeight="1" thickBot="1" x14ac:dyDescent="0.35">
      <c r="A45" s="40"/>
      <c r="B45" s="57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6"/>
      <c r="T45" s="56"/>
      <c r="U45" s="56"/>
    </row>
    <row r="46" spans="1:23" ht="14.1" customHeight="1" x14ac:dyDescent="0.3">
      <c r="A46" s="41" t="s">
        <v>150</v>
      </c>
      <c r="B46" s="38" t="s">
        <v>27</v>
      </c>
      <c r="C46" s="43" t="s">
        <v>237</v>
      </c>
      <c r="D46" s="71">
        <v>686</v>
      </c>
      <c r="E46" s="30">
        <v>733</v>
      </c>
      <c r="F46" s="30">
        <v>689</v>
      </c>
      <c r="G46" s="30">
        <v>702</v>
      </c>
      <c r="H46" s="30">
        <v>734</v>
      </c>
      <c r="I46" s="30">
        <v>847</v>
      </c>
      <c r="J46" s="30">
        <v>715</v>
      </c>
      <c r="K46" s="30">
        <v>694</v>
      </c>
      <c r="L46" s="30">
        <v>688</v>
      </c>
      <c r="M46" s="30">
        <v>802</v>
      </c>
      <c r="N46" s="30">
        <v>635</v>
      </c>
      <c r="O46" s="30">
        <v>716</v>
      </c>
      <c r="P46" s="30">
        <v>773</v>
      </c>
      <c r="Q46" s="30">
        <v>628</v>
      </c>
      <c r="R46" s="59">
        <v>797</v>
      </c>
      <c r="S46" s="31">
        <v>10839</v>
      </c>
      <c r="T46" s="31">
        <v>2117</v>
      </c>
      <c r="U46" s="45">
        <v>2198</v>
      </c>
      <c r="V46" s="24"/>
    </row>
    <row r="47" spans="1:23" ht="14.1" customHeight="1" thickBot="1" x14ac:dyDescent="0.35">
      <c r="A47" s="42"/>
      <c r="B47" s="125" t="s">
        <v>46</v>
      </c>
      <c r="C47" s="35" t="s">
        <v>236</v>
      </c>
      <c r="D47" s="72">
        <v>1046</v>
      </c>
      <c r="E47" s="55">
        <v>1024</v>
      </c>
      <c r="F47" s="55">
        <v>947</v>
      </c>
      <c r="G47" s="55">
        <v>950</v>
      </c>
      <c r="H47" s="55">
        <v>891</v>
      </c>
      <c r="I47" s="55">
        <v>941</v>
      </c>
      <c r="J47" s="55">
        <v>1004</v>
      </c>
      <c r="K47" s="55">
        <v>896</v>
      </c>
      <c r="L47" s="55">
        <v>932</v>
      </c>
      <c r="M47" s="55">
        <v>948</v>
      </c>
      <c r="N47" s="55">
        <v>903</v>
      </c>
      <c r="O47" s="55">
        <v>933</v>
      </c>
      <c r="P47" s="55">
        <v>1150</v>
      </c>
      <c r="Q47" s="55">
        <v>1172</v>
      </c>
      <c r="R47" s="34">
        <v>1187</v>
      </c>
      <c r="S47" s="32">
        <v>14924</v>
      </c>
      <c r="T47" s="32">
        <v>3255</v>
      </c>
      <c r="U47" s="44">
        <v>3509</v>
      </c>
      <c r="V47" s="24"/>
    </row>
    <row r="48" spans="1:23" ht="14.1" customHeight="1" x14ac:dyDescent="0.3">
      <c r="A48" s="42"/>
      <c r="B48" s="125" t="s">
        <v>328</v>
      </c>
      <c r="C48" s="35" t="s">
        <v>4</v>
      </c>
      <c r="D48" s="72">
        <v>1221</v>
      </c>
      <c r="E48" s="55">
        <v>1203</v>
      </c>
      <c r="F48" s="55">
        <v>1191</v>
      </c>
      <c r="G48" s="55">
        <v>1229</v>
      </c>
      <c r="H48" s="55">
        <v>1230</v>
      </c>
      <c r="I48" s="55">
        <v>1172</v>
      </c>
      <c r="J48" s="55">
        <v>1178</v>
      </c>
      <c r="K48" s="55">
        <v>1218</v>
      </c>
      <c r="L48" s="55">
        <v>1386</v>
      </c>
      <c r="M48" s="55">
        <v>1204</v>
      </c>
      <c r="N48" s="55">
        <v>1400</v>
      </c>
      <c r="O48" s="55">
        <v>1174</v>
      </c>
      <c r="P48" s="55">
        <v>1238</v>
      </c>
      <c r="Q48" s="60">
        <v>1291</v>
      </c>
      <c r="R48" s="34">
        <v>1070</v>
      </c>
      <c r="S48" s="32">
        <v>18405</v>
      </c>
      <c r="T48" s="32">
        <v>3703</v>
      </c>
      <c r="U48" s="44">
        <v>3599</v>
      </c>
      <c r="V48" s="71">
        <v>3812</v>
      </c>
      <c r="W48" s="45">
        <v>1291</v>
      </c>
    </row>
    <row r="49" spans="1:23" ht="14.1" customHeight="1" x14ac:dyDescent="0.3">
      <c r="A49" s="42"/>
      <c r="B49" s="125" t="s">
        <v>10</v>
      </c>
      <c r="C49" s="35" t="s">
        <v>235</v>
      </c>
      <c r="D49" s="72">
        <v>1980</v>
      </c>
      <c r="E49" s="55">
        <v>1941</v>
      </c>
      <c r="F49" s="55">
        <v>2022</v>
      </c>
      <c r="G49" s="55">
        <v>1932</v>
      </c>
      <c r="H49" s="55">
        <v>1981</v>
      </c>
      <c r="I49" s="55">
        <v>2177</v>
      </c>
      <c r="J49" s="55">
        <v>2124</v>
      </c>
      <c r="K49" s="55">
        <v>1909</v>
      </c>
      <c r="L49" s="55">
        <v>2033</v>
      </c>
      <c r="M49" s="55">
        <v>2043</v>
      </c>
      <c r="N49" s="55">
        <v>1929</v>
      </c>
      <c r="O49" s="55">
        <v>1860</v>
      </c>
      <c r="P49" s="60">
        <v>1903</v>
      </c>
      <c r="Q49" s="60">
        <v>1891</v>
      </c>
      <c r="R49" s="34">
        <v>1615</v>
      </c>
      <c r="S49" s="32">
        <v>29340</v>
      </c>
      <c r="T49" s="32">
        <v>5654</v>
      </c>
      <c r="U49" s="44">
        <v>5409</v>
      </c>
      <c r="V49" s="73">
        <v>5832</v>
      </c>
      <c r="W49" s="44">
        <v>3794</v>
      </c>
    </row>
    <row r="50" spans="1:23" ht="14.1" customHeight="1" x14ac:dyDescent="0.3">
      <c r="A50" s="42"/>
      <c r="B50" s="125" t="s">
        <v>125</v>
      </c>
      <c r="C50" s="35" t="s">
        <v>126</v>
      </c>
      <c r="D50" s="72">
        <v>1141</v>
      </c>
      <c r="E50" s="55">
        <v>1113</v>
      </c>
      <c r="F50" s="55">
        <v>1184</v>
      </c>
      <c r="G50" s="55">
        <v>1049</v>
      </c>
      <c r="H50" s="55">
        <v>1050</v>
      </c>
      <c r="I50" s="55">
        <v>1078</v>
      </c>
      <c r="J50" s="55">
        <v>1134</v>
      </c>
      <c r="K50" s="55">
        <v>1067</v>
      </c>
      <c r="L50" s="55">
        <v>1126</v>
      </c>
      <c r="M50" s="55">
        <v>1191</v>
      </c>
      <c r="N50" s="55">
        <v>1164</v>
      </c>
      <c r="O50" s="60">
        <v>1029</v>
      </c>
      <c r="P50" s="60">
        <v>1032</v>
      </c>
      <c r="Q50" s="60">
        <v>1186</v>
      </c>
      <c r="R50" s="34">
        <v>1077</v>
      </c>
      <c r="S50" s="32">
        <v>16621</v>
      </c>
      <c r="T50" s="32">
        <v>3247</v>
      </c>
      <c r="U50" s="44">
        <v>3295</v>
      </c>
      <c r="V50" s="73">
        <v>3481</v>
      </c>
      <c r="W50" s="44">
        <v>3247</v>
      </c>
    </row>
    <row r="51" spans="1:23" ht="14.1" customHeight="1" x14ac:dyDescent="0.3">
      <c r="A51" s="42"/>
      <c r="B51" s="125" t="s">
        <v>21</v>
      </c>
      <c r="C51" s="35" t="s">
        <v>20</v>
      </c>
      <c r="D51" s="72">
        <v>1768</v>
      </c>
      <c r="E51" s="55">
        <v>1791</v>
      </c>
      <c r="F51" s="55">
        <v>1663</v>
      </c>
      <c r="G51" s="55">
        <v>1578</v>
      </c>
      <c r="H51" s="55">
        <v>1517</v>
      </c>
      <c r="I51" s="55">
        <v>1682</v>
      </c>
      <c r="J51" s="55">
        <v>1859</v>
      </c>
      <c r="K51" s="55">
        <v>1793</v>
      </c>
      <c r="L51" s="55">
        <v>1900</v>
      </c>
      <c r="M51" s="55">
        <v>1917</v>
      </c>
      <c r="N51" s="55">
        <v>1713</v>
      </c>
      <c r="O51" s="60">
        <v>1500</v>
      </c>
      <c r="P51" s="60">
        <v>1725</v>
      </c>
      <c r="Q51" s="60">
        <v>1865</v>
      </c>
      <c r="R51" s="34">
        <v>1597</v>
      </c>
      <c r="S51" s="32">
        <v>25868</v>
      </c>
      <c r="T51" s="32">
        <v>5090</v>
      </c>
      <c r="U51" s="44">
        <v>5187</v>
      </c>
      <c r="V51" s="73">
        <v>5530</v>
      </c>
      <c r="W51" s="44">
        <v>5090</v>
      </c>
    </row>
    <row r="52" spans="1:23" ht="14.1" customHeight="1" x14ac:dyDescent="0.3">
      <c r="A52" s="42"/>
      <c r="B52" s="125" t="s">
        <v>9</v>
      </c>
      <c r="C52" s="35" t="s">
        <v>8</v>
      </c>
      <c r="D52" s="72">
        <v>1335</v>
      </c>
      <c r="E52" s="55">
        <v>1257</v>
      </c>
      <c r="F52" s="55">
        <v>1300</v>
      </c>
      <c r="G52" s="55">
        <v>1343</v>
      </c>
      <c r="H52" s="55">
        <v>1279</v>
      </c>
      <c r="I52" s="55">
        <v>1403</v>
      </c>
      <c r="J52" s="55">
        <v>1244</v>
      </c>
      <c r="K52" s="55">
        <v>1213</v>
      </c>
      <c r="L52" s="55">
        <v>1282</v>
      </c>
      <c r="M52" s="55">
        <v>1455</v>
      </c>
      <c r="N52" s="55">
        <v>1270</v>
      </c>
      <c r="O52" s="55">
        <v>1420</v>
      </c>
      <c r="P52" s="60">
        <v>1365</v>
      </c>
      <c r="Q52" s="60">
        <v>1010</v>
      </c>
      <c r="R52" s="34">
        <v>1402</v>
      </c>
      <c r="S52" s="32">
        <v>19578</v>
      </c>
      <c r="T52" s="32">
        <v>3795</v>
      </c>
      <c r="U52" s="44">
        <v>3777</v>
      </c>
      <c r="V52" s="73">
        <v>4145</v>
      </c>
      <c r="W52" s="44">
        <v>2375</v>
      </c>
    </row>
    <row r="53" spans="1:23" ht="14.1" customHeight="1" x14ac:dyDescent="0.3">
      <c r="A53" s="42"/>
      <c r="B53" s="125" t="s">
        <v>15</v>
      </c>
      <c r="C53" s="35" t="s">
        <v>14</v>
      </c>
      <c r="D53" s="72">
        <v>1039</v>
      </c>
      <c r="E53" s="55">
        <v>1021</v>
      </c>
      <c r="F53" s="55">
        <v>1082</v>
      </c>
      <c r="G53" s="55">
        <v>1040</v>
      </c>
      <c r="H53" s="55">
        <v>1035</v>
      </c>
      <c r="I53" s="55">
        <v>981</v>
      </c>
      <c r="J53" s="55">
        <v>944</v>
      </c>
      <c r="K53" s="55">
        <v>975</v>
      </c>
      <c r="L53" s="55">
        <v>872</v>
      </c>
      <c r="M53" s="55">
        <v>966</v>
      </c>
      <c r="N53" s="55">
        <v>930</v>
      </c>
      <c r="O53" s="55">
        <v>970</v>
      </c>
      <c r="P53" s="60">
        <v>915</v>
      </c>
      <c r="Q53" s="60">
        <v>747</v>
      </c>
      <c r="R53" s="34">
        <v>794</v>
      </c>
      <c r="S53" s="32">
        <v>14311</v>
      </c>
      <c r="T53" s="32">
        <v>2632</v>
      </c>
      <c r="U53" s="44">
        <v>2456</v>
      </c>
      <c r="V53" s="73">
        <v>2866</v>
      </c>
      <c r="W53" s="44">
        <v>1662</v>
      </c>
    </row>
    <row r="54" spans="1:23" ht="14.1" customHeight="1" thickBot="1" x14ac:dyDescent="0.35">
      <c r="A54" s="42"/>
      <c r="B54" s="125" t="s">
        <v>24</v>
      </c>
      <c r="C54" s="35" t="s">
        <v>23</v>
      </c>
      <c r="D54" s="88">
        <v>1232</v>
      </c>
      <c r="E54" s="62">
        <v>1099</v>
      </c>
      <c r="F54" s="62">
        <v>1245</v>
      </c>
      <c r="G54" s="62">
        <v>1139</v>
      </c>
      <c r="H54" s="62">
        <v>1013</v>
      </c>
      <c r="I54" s="62">
        <v>1596</v>
      </c>
      <c r="J54" s="62">
        <v>1016</v>
      </c>
      <c r="K54" s="62">
        <v>929</v>
      </c>
      <c r="L54" s="62">
        <v>1031</v>
      </c>
      <c r="M54" s="62">
        <v>932</v>
      </c>
      <c r="N54" s="62">
        <v>891</v>
      </c>
      <c r="O54" s="62">
        <v>892</v>
      </c>
      <c r="P54" s="62">
        <v>1098</v>
      </c>
      <c r="Q54" s="63">
        <v>1235</v>
      </c>
      <c r="R54" s="64">
        <v>1288</v>
      </c>
      <c r="S54" s="65">
        <v>16636</v>
      </c>
      <c r="T54" s="65">
        <v>3225</v>
      </c>
      <c r="U54" s="66">
        <v>3621</v>
      </c>
      <c r="V54" s="74">
        <v>2881</v>
      </c>
      <c r="W54" s="66">
        <v>1235</v>
      </c>
    </row>
    <row r="55" spans="1:23" s="25" customFormat="1" ht="14.1" customHeight="1" thickBot="1" x14ac:dyDescent="0.35">
      <c r="A55" s="41"/>
      <c r="B55" s="247" t="s">
        <v>334</v>
      </c>
      <c r="C55" s="248"/>
      <c r="D55" s="122">
        <v>11448</v>
      </c>
      <c r="E55" s="120">
        <v>11182</v>
      </c>
      <c r="F55" s="120">
        <v>11323</v>
      </c>
      <c r="G55" s="120">
        <v>10962</v>
      </c>
      <c r="H55" s="120">
        <v>10730</v>
      </c>
      <c r="I55" s="120">
        <v>11877</v>
      </c>
      <c r="J55" s="120">
        <v>11218</v>
      </c>
      <c r="K55" s="120">
        <v>10694</v>
      </c>
      <c r="L55" s="120">
        <v>11250</v>
      </c>
      <c r="M55" s="120">
        <v>11458</v>
      </c>
      <c r="N55" s="120">
        <v>10835</v>
      </c>
      <c r="O55" s="120">
        <v>10494</v>
      </c>
      <c r="P55" s="120">
        <v>11199</v>
      </c>
      <c r="Q55" s="123">
        <v>11025</v>
      </c>
      <c r="R55" s="124">
        <v>10827</v>
      </c>
      <c r="S55" s="120">
        <v>166522</v>
      </c>
      <c r="T55" s="120">
        <v>32718</v>
      </c>
      <c r="U55" s="121">
        <v>33051</v>
      </c>
      <c r="V55" s="222">
        <v>28547</v>
      </c>
      <c r="W55" s="70">
        <v>18694</v>
      </c>
    </row>
    <row r="56" spans="1:23" s="39" customFormat="1" ht="27.9" customHeight="1" thickBot="1" x14ac:dyDescent="0.35">
      <c r="A56" s="40"/>
      <c r="B56" s="57"/>
      <c r="D56" s="58"/>
      <c r="S56" s="56"/>
      <c r="T56" s="56"/>
      <c r="U56" s="56"/>
    </row>
    <row r="57" spans="1:23" ht="14.1" customHeight="1" x14ac:dyDescent="0.3">
      <c r="A57" s="41" t="s">
        <v>121</v>
      </c>
      <c r="B57" s="38" t="s">
        <v>27</v>
      </c>
      <c r="C57" s="43" t="s">
        <v>237</v>
      </c>
      <c r="D57" s="100">
        <v>0.23404255319148937</v>
      </c>
      <c r="E57" s="101">
        <v>0.19191919191919191</v>
      </c>
      <c r="F57" s="101">
        <v>0.17676767676767677</v>
      </c>
      <c r="G57" s="101">
        <v>0.20202020202020202</v>
      </c>
      <c r="H57" s="101">
        <v>0.15736040609137056</v>
      </c>
      <c r="I57" s="101">
        <v>0.29292929292929293</v>
      </c>
      <c r="J57" s="101">
        <v>0.21212121212121213</v>
      </c>
      <c r="K57" s="101">
        <v>0.24747474747474749</v>
      </c>
      <c r="L57" s="101">
        <v>0.15151515151515152</v>
      </c>
      <c r="M57" s="101">
        <v>0.18181818181818182</v>
      </c>
      <c r="N57" s="101">
        <v>0.12883435582822086</v>
      </c>
      <c r="O57" s="101">
        <v>0.19072164948453607</v>
      </c>
      <c r="P57" s="101">
        <v>0.1875</v>
      </c>
      <c r="Q57" s="101">
        <v>0.16363636363636364</v>
      </c>
      <c r="R57" s="102">
        <v>0.19892473118279569</v>
      </c>
      <c r="S57" s="103">
        <v>0.19553851516207738</v>
      </c>
      <c r="T57" s="103">
        <v>0.18148820326678766</v>
      </c>
      <c r="U57" s="104">
        <v>0.18416206261510129</v>
      </c>
      <c r="V57" s="24"/>
    </row>
    <row r="58" spans="1:23" ht="14.1" customHeight="1" thickBot="1" x14ac:dyDescent="0.35">
      <c r="A58" s="42"/>
      <c r="B58" s="125" t="s">
        <v>46</v>
      </c>
      <c r="C58" s="35" t="s">
        <v>236</v>
      </c>
      <c r="D58" s="105">
        <v>0.24166666666666667</v>
      </c>
      <c r="E58" s="106">
        <v>0.22500000000000001</v>
      </c>
      <c r="F58" s="106">
        <v>0.14583333333333334</v>
      </c>
      <c r="G58" s="106">
        <v>0.13807531380753138</v>
      </c>
      <c r="H58" s="106">
        <v>0.13750000000000001</v>
      </c>
      <c r="I58" s="106">
        <v>0.16666666666666666</v>
      </c>
      <c r="J58" s="106">
        <v>0.20416666666666666</v>
      </c>
      <c r="K58" s="106">
        <v>0.17499999999999999</v>
      </c>
      <c r="L58" s="106">
        <v>0.1875</v>
      </c>
      <c r="M58" s="106">
        <v>0.1875</v>
      </c>
      <c r="N58" s="106">
        <v>0.10416666666666667</v>
      </c>
      <c r="O58" s="106">
        <v>0.17083333333333334</v>
      </c>
      <c r="P58" s="106">
        <v>0.18050541516245489</v>
      </c>
      <c r="Q58" s="106">
        <v>0.19259259259259259</v>
      </c>
      <c r="R58" s="36">
        <v>0.15277777777777779</v>
      </c>
      <c r="S58" s="107">
        <v>0.17393645665051158</v>
      </c>
      <c r="T58" s="107">
        <v>0.18170266836086404</v>
      </c>
      <c r="U58" s="46">
        <v>0.17485029940119762</v>
      </c>
      <c r="V58" s="24"/>
    </row>
    <row r="59" spans="1:23" ht="14.1" customHeight="1" x14ac:dyDescent="0.3">
      <c r="A59" s="42"/>
      <c r="B59" s="125" t="s">
        <v>328</v>
      </c>
      <c r="C59" s="35" t="s">
        <v>4</v>
      </c>
      <c r="D59" s="105">
        <v>0.13947368421052631</v>
      </c>
      <c r="E59" s="106">
        <v>0.16052631578947368</v>
      </c>
      <c r="F59" s="106">
        <v>0.15789473684210525</v>
      </c>
      <c r="G59" s="106">
        <v>0.1763157894736842</v>
      </c>
      <c r="H59" s="106">
        <v>0.16578947368421051</v>
      </c>
      <c r="I59" s="106">
        <v>0.1736842105263158</v>
      </c>
      <c r="J59" s="106">
        <v>0.1368421052631579</v>
      </c>
      <c r="K59" s="106">
        <v>0.13157894736842105</v>
      </c>
      <c r="L59" s="106">
        <v>0.18421052631578946</v>
      </c>
      <c r="M59" s="106">
        <v>0.15263157894736842</v>
      </c>
      <c r="N59" s="106">
        <v>0.10789473684210527</v>
      </c>
      <c r="O59" s="106">
        <v>9.7368421052631576E-2</v>
      </c>
      <c r="P59" s="106">
        <v>0.12368421052631579</v>
      </c>
      <c r="Q59" s="108">
        <v>0.11842105263157894</v>
      </c>
      <c r="R59" s="36">
        <v>0.12702702702702703</v>
      </c>
      <c r="S59" s="107">
        <v>0.14358523725834799</v>
      </c>
      <c r="T59" s="107">
        <v>0.11315789473684211</v>
      </c>
      <c r="U59" s="46">
        <v>0.12300884955752213</v>
      </c>
      <c r="V59" s="156">
        <v>0.10964912280701754</v>
      </c>
      <c r="W59" s="104">
        <v>0.11842105263157894</v>
      </c>
    </row>
    <row r="60" spans="1:23" ht="14.1" customHeight="1" x14ac:dyDescent="0.3">
      <c r="A60" s="42"/>
      <c r="B60" s="125" t="s">
        <v>10</v>
      </c>
      <c r="C60" s="35" t="s">
        <v>235</v>
      </c>
      <c r="D60" s="105">
        <v>0.41842105263157897</v>
      </c>
      <c r="E60" s="106">
        <v>0.37894736842105264</v>
      </c>
      <c r="F60" s="106">
        <v>0.37631578947368421</v>
      </c>
      <c r="G60" s="106">
        <v>0.37631578947368421</v>
      </c>
      <c r="H60" s="106">
        <v>0.28947368421052633</v>
      </c>
      <c r="I60" s="106">
        <v>0.34210526315789475</v>
      </c>
      <c r="J60" s="106">
        <v>0.36052631578947369</v>
      </c>
      <c r="K60" s="106">
        <v>0.3</v>
      </c>
      <c r="L60" s="106">
        <v>0.26578947368421052</v>
      </c>
      <c r="M60" s="106">
        <v>0.28232189973614774</v>
      </c>
      <c r="N60" s="106">
        <v>0.22631578947368422</v>
      </c>
      <c r="O60" s="106">
        <v>0.18421052631578946</v>
      </c>
      <c r="P60" s="108">
        <v>0.19736842105263158</v>
      </c>
      <c r="Q60" s="108">
        <v>0.23421052631578948</v>
      </c>
      <c r="R60" s="36">
        <v>0.19729729729729731</v>
      </c>
      <c r="S60" s="107">
        <v>0.29548251010722448</v>
      </c>
      <c r="T60" s="107">
        <v>0.20526315789473684</v>
      </c>
      <c r="U60" s="46">
        <v>0.20973451327433629</v>
      </c>
      <c r="V60" s="157">
        <v>0.23090430201931519</v>
      </c>
      <c r="W60" s="46">
        <v>0.21578947368421053</v>
      </c>
    </row>
    <row r="61" spans="1:23" ht="14.1" customHeight="1" x14ac:dyDescent="0.3">
      <c r="A61" s="42"/>
      <c r="B61" s="125" t="s">
        <v>125</v>
      </c>
      <c r="C61" s="35" t="s">
        <v>126</v>
      </c>
      <c r="D61" s="105">
        <v>0.20261437908496732</v>
      </c>
      <c r="E61" s="106">
        <v>0.15686274509803921</v>
      </c>
      <c r="F61" s="106">
        <v>0.19934640522875818</v>
      </c>
      <c r="G61" s="106">
        <v>0.13071895424836602</v>
      </c>
      <c r="H61" s="106">
        <v>0.18627450980392157</v>
      </c>
      <c r="I61" s="106">
        <v>0.18627450980392157</v>
      </c>
      <c r="J61" s="106">
        <v>0.20588235294117646</v>
      </c>
      <c r="K61" s="106">
        <v>0.18627450980392157</v>
      </c>
      <c r="L61" s="106">
        <v>0.17320261437908496</v>
      </c>
      <c r="M61" s="106">
        <v>0.13071895424836602</v>
      </c>
      <c r="N61" s="106">
        <v>0.18627450980392157</v>
      </c>
      <c r="O61" s="108">
        <v>0.13725490196078433</v>
      </c>
      <c r="P61" s="108">
        <v>0.13725490196078433</v>
      </c>
      <c r="Q61" s="108">
        <v>0.17973856209150327</v>
      </c>
      <c r="R61" s="36">
        <v>0.10774410774410774</v>
      </c>
      <c r="S61" s="107">
        <v>0.16721239903951102</v>
      </c>
      <c r="T61" s="107">
        <v>0.15141612200435731</v>
      </c>
      <c r="U61" s="46">
        <v>0.14191419141914191</v>
      </c>
      <c r="V61" s="157">
        <v>0.16339869281045752</v>
      </c>
      <c r="W61" s="46">
        <v>0.15141612200435731</v>
      </c>
    </row>
    <row r="62" spans="1:23" ht="14.1" customHeight="1" x14ac:dyDescent="0.3">
      <c r="A62" s="42"/>
      <c r="B62" s="125" t="s">
        <v>21</v>
      </c>
      <c r="C62" s="35" t="s">
        <v>20</v>
      </c>
      <c r="D62" s="105">
        <v>0.37894736842105264</v>
      </c>
      <c r="E62" s="106">
        <v>0.30789473684210528</v>
      </c>
      <c r="F62" s="106">
        <v>0.3</v>
      </c>
      <c r="G62" s="106">
        <v>0.31213872832369943</v>
      </c>
      <c r="H62" s="106">
        <v>0.26578947368421052</v>
      </c>
      <c r="I62" s="106">
        <v>0.26315789473684209</v>
      </c>
      <c r="J62" s="106">
        <v>0.31398416886543534</v>
      </c>
      <c r="K62" s="106">
        <v>0.27368421052631581</v>
      </c>
      <c r="L62" s="106">
        <v>0.3</v>
      </c>
      <c r="M62" s="106">
        <v>0.33157894736842103</v>
      </c>
      <c r="N62" s="106">
        <v>0.24274406332453827</v>
      </c>
      <c r="O62" s="108">
        <v>0.23684210526315788</v>
      </c>
      <c r="P62" s="108">
        <v>0.23157894736842105</v>
      </c>
      <c r="Q62" s="108">
        <v>0.25</v>
      </c>
      <c r="R62" s="36">
        <v>0.17073170731707318</v>
      </c>
      <c r="S62" s="107">
        <v>0.27861312577392533</v>
      </c>
      <c r="T62" s="107">
        <v>0.23947368421052631</v>
      </c>
      <c r="U62" s="46">
        <v>0.21789193976970769</v>
      </c>
      <c r="V62" s="157">
        <v>0.29148375768217732</v>
      </c>
      <c r="W62" s="46">
        <v>0.23947368421052631</v>
      </c>
    </row>
    <row r="63" spans="1:23" ht="14.1" customHeight="1" x14ac:dyDescent="0.3">
      <c r="A63" s="42"/>
      <c r="B63" s="125" t="s">
        <v>9</v>
      </c>
      <c r="C63" s="35" t="s">
        <v>8</v>
      </c>
      <c r="D63" s="105">
        <v>0.20105820105820105</v>
      </c>
      <c r="E63" s="106">
        <v>0.1763157894736842</v>
      </c>
      <c r="F63" s="106">
        <v>0.14473684210526316</v>
      </c>
      <c r="G63" s="106">
        <v>0.21842105263157896</v>
      </c>
      <c r="H63" s="106">
        <v>0.20526315789473684</v>
      </c>
      <c r="I63" s="106">
        <v>0.26842105263157895</v>
      </c>
      <c r="J63" s="106">
        <v>0.27894736842105261</v>
      </c>
      <c r="K63" s="106">
        <v>0.22955145118733508</v>
      </c>
      <c r="L63" s="106">
        <v>0.20263157894736841</v>
      </c>
      <c r="M63" s="106">
        <v>0.30263157894736842</v>
      </c>
      <c r="N63" s="106">
        <v>0.25661375661375663</v>
      </c>
      <c r="O63" s="106">
        <v>0.22894736842105262</v>
      </c>
      <c r="P63" s="108">
        <v>0.26052631578947366</v>
      </c>
      <c r="Q63" s="108">
        <v>0.25089605734767023</v>
      </c>
      <c r="R63" s="36">
        <v>0.27371273712737126</v>
      </c>
      <c r="S63" s="107">
        <v>0.23284972237148485</v>
      </c>
      <c r="T63" s="107">
        <v>0.24639076034648702</v>
      </c>
      <c r="U63" s="46">
        <v>0.26264591439688717</v>
      </c>
      <c r="V63" s="157">
        <v>0.26274165202108962</v>
      </c>
      <c r="W63" s="46">
        <v>0.25644916540212442</v>
      </c>
    </row>
    <row r="64" spans="1:23" ht="14.1" customHeight="1" x14ac:dyDescent="0.3">
      <c r="A64" s="42"/>
      <c r="B64" s="125" t="s">
        <v>15</v>
      </c>
      <c r="C64" s="35" t="s">
        <v>14</v>
      </c>
      <c r="D64" s="105">
        <v>0.21604938271604937</v>
      </c>
      <c r="E64" s="106">
        <v>0.19003115264797507</v>
      </c>
      <c r="F64" s="106">
        <v>0.21221864951768488</v>
      </c>
      <c r="G64" s="106">
        <v>0.25</v>
      </c>
      <c r="H64" s="106">
        <v>0.23794212218649519</v>
      </c>
      <c r="I64" s="106">
        <v>0.26282051282051283</v>
      </c>
      <c r="J64" s="106">
        <v>0.26602564102564102</v>
      </c>
      <c r="K64" s="106">
        <v>0.21864951768488747</v>
      </c>
      <c r="L64" s="106">
        <v>0.18006430868167203</v>
      </c>
      <c r="M64" s="106">
        <v>0.15434083601286175</v>
      </c>
      <c r="N64" s="106">
        <v>0.18006430868167203</v>
      </c>
      <c r="O64" s="106">
        <v>0.15384615384615385</v>
      </c>
      <c r="P64" s="108">
        <v>0.21543408360128619</v>
      </c>
      <c r="Q64" s="108">
        <v>0.18614718614718614</v>
      </c>
      <c r="R64" s="36">
        <v>0.20454545454545456</v>
      </c>
      <c r="S64" s="107">
        <v>0.2089390323280538</v>
      </c>
      <c r="T64" s="107">
        <v>0.18501170960187355</v>
      </c>
      <c r="U64" s="46">
        <v>0.20352941176470588</v>
      </c>
      <c r="V64" s="157">
        <v>0.16274089935760172</v>
      </c>
      <c r="W64" s="46">
        <v>0.2029520295202952</v>
      </c>
    </row>
    <row r="65" spans="1:23" ht="14.1" customHeight="1" thickBot="1" x14ac:dyDescent="0.35">
      <c r="A65" s="42"/>
      <c r="B65" s="125" t="s">
        <v>24</v>
      </c>
      <c r="C65" s="35" t="s">
        <v>23</v>
      </c>
      <c r="D65" s="109">
        <v>0.24166666666666667</v>
      </c>
      <c r="E65" s="110">
        <v>0.19665271966527198</v>
      </c>
      <c r="F65" s="110">
        <v>0.22916666666666666</v>
      </c>
      <c r="G65" s="110">
        <v>0.19665271966527198</v>
      </c>
      <c r="H65" s="110">
        <v>0.26666666666666666</v>
      </c>
      <c r="I65" s="110">
        <v>0.22507122507122507</v>
      </c>
      <c r="J65" s="110">
        <v>0.33891213389121339</v>
      </c>
      <c r="K65" s="110">
        <v>0.24267782426778242</v>
      </c>
      <c r="L65" s="110">
        <v>0.17916666666666667</v>
      </c>
      <c r="M65" s="110">
        <v>0.16250000000000001</v>
      </c>
      <c r="N65" s="110">
        <v>0.20416666666666666</v>
      </c>
      <c r="O65" s="110">
        <v>0.13750000000000001</v>
      </c>
      <c r="P65" s="110">
        <v>0.24166666666666667</v>
      </c>
      <c r="Q65" s="111">
        <v>0.2711864406779661</v>
      </c>
      <c r="R65" s="112">
        <v>0.36134453781512604</v>
      </c>
      <c r="S65" s="113">
        <v>0.23263982707376385</v>
      </c>
      <c r="T65" s="113">
        <v>0.21648044692737431</v>
      </c>
      <c r="U65" s="114">
        <v>0.29131652661064428</v>
      </c>
      <c r="V65" s="158">
        <v>0.19444444444444445</v>
      </c>
      <c r="W65" s="114">
        <v>0.2711864406779661</v>
      </c>
    </row>
    <row r="66" spans="1:23" s="131" customFormat="1" ht="14.1" customHeight="1" thickBot="1" x14ac:dyDescent="0.35">
      <c r="A66" s="127"/>
      <c r="B66" s="249" t="s">
        <v>334</v>
      </c>
      <c r="C66" s="250"/>
      <c r="D66" s="128">
        <v>0.25710227272727271</v>
      </c>
      <c r="E66" s="129">
        <v>0.22556657223796034</v>
      </c>
      <c r="F66" s="129">
        <v>0.22166962699822379</v>
      </c>
      <c r="G66" s="129">
        <v>0.22985611510791368</v>
      </c>
      <c r="H66" s="132">
        <v>0.21712864250177683</v>
      </c>
      <c r="I66" s="129">
        <v>0.24393577041339254</v>
      </c>
      <c r="J66" s="129">
        <v>0.26012793176972282</v>
      </c>
      <c r="K66" s="129">
        <v>0.22360469249911127</v>
      </c>
      <c r="L66" s="129">
        <v>0.20923623445825931</v>
      </c>
      <c r="M66" s="129">
        <v>0.21819474058280028</v>
      </c>
      <c r="N66" s="129">
        <v>0.18869283399351819</v>
      </c>
      <c r="O66" s="129">
        <v>0.17247510668563301</v>
      </c>
      <c r="P66" s="129">
        <v>0.19747013352073084</v>
      </c>
      <c r="Q66" s="129">
        <v>0.20555767034640274</v>
      </c>
      <c r="R66" s="130">
        <v>0.19534883720930232</v>
      </c>
      <c r="S66" s="129">
        <v>0.21787165292594265</v>
      </c>
      <c r="T66" s="129">
        <v>0.19155099577549789</v>
      </c>
      <c r="U66" s="130">
        <v>0.19932268988872762</v>
      </c>
      <c r="V66" s="128">
        <v>0.20496632996632996</v>
      </c>
      <c r="W66" s="130">
        <v>0.20798274002157496</v>
      </c>
    </row>
    <row r="67" spans="1:23" s="39" customFormat="1" ht="27.9" customHeight="1" thickBot="1" x14ac:dyDescent="0.35">
      <c r="A67" s="40"/>
      <c r="B67" s="57"/>
      <c r="D67" s="58"/>
      <c r="S67" s="56"/>
      <c r="T67" s="56"/>
      <c r="U67" s="56"/>
    </row>
    <row r="68" spans="1:23" ht="14.1" customHeight="1" x14ac:dyDescent="0.3">
      <c r="A68" s="41" t="s">
        <v>122</v>
      </c>
      <c r="B68" s="38" t="s">
        <v>27</v>
      </c>
      <c r="C68" s="43" t="s">
        <v>237</v>
      </c>
      <c r="D68" s="100">
        <v>3.6489361702127661</v>
      </c>
      <c r="E68" s="101">
        <v>3.702020202020202</v>
      </c>
      <c r="F68" s="101">
        <v>3.4797979797979797</v>
      </c>
      <c r="G68" s="101">
        <v>3.5454545454545454</v>
      </c>
      <c r="H68" s="101">
        <v>3.7258883248730963</v>
      </c>
      <c r="I68" s="101">
        <v>4.2777777777777777</v>
      </c>
      <c r="J68" s="101">
        <v>3.6111111111111112</v>
      </c>
      <c r="K68" s="101">
        <v>3.5050505050505052</v>
      </c>
      <c r="L68" s="101">
        <v>3.4747474747474749</v>
      </c>
      <c r="M68" s="101">
        <v>4.0505050505050502</v>
      </c>
      <c r="N68" s="101">
        <v>3.8957055214723928</v>
      </c>
      <c r="O68" s="101">
        <v>3.6907216494845363</v>
      </c>
      <c r="P68" s="101">
        <v>4.026041666666667</v>
      </c>
      <c r="Q68" s="101">
        <v>3.8060606060606061</v>
      </c>
      <c r="R68" s="102">
        <v>4.28494623655914</v>
      </c>
      <c r="S68" s="103">
        <v>3.7779714186127569</v>
      </c>
      <c r="T68" s="103">
        <v>3.8421052631578947</v>
      </c>
      <c r="U68" s="104">
        <v>4.0478821362799264</v>
      </c>
      <c r="V68" s="24"/>
    </row>
    <row r="69" spans="1:23" ht="14.1" customHeight="1" thickBot="1" x14ac:dyDescent="0.35">
      <c r="A69" s="42"/>
      <c r="B69" s="125" t="s">
        <v>46</v>
      </c>
      <c r="C69" s="35" t="s">
        <v>236</v>
      </c>
      <c r="D69" s="105">
        <v>4.3583333333333334</v>
      </c>
      <c r="E69" s="106">
        <v>4.2666666666666666</v>
      </c>
      <c r="F69" s="106">
        <v>3.9458333333333333</v>
      </c>
      <c r="G69" s="106">
        <v>3.9748953974895396</v>
      </c>
      <c r="H69" s="106">
        <v>3.7124999999999999</v>
      </c>
      <c r="I69" s="106">
        <v>3.9208333333333334</v>
      </c>
      <c r="J69" s="106">
        <v>4.1833333333333336</v>
      </c>
      <c r="K69" s="106">
        <v>3.7333333333333334</v>
      </c>
      <c r="L69" s="106">
        <v>3.8833333333333333</v>
      </c>
      <c r="M69" s="106">
        <v>3.95</v>
      </c>
      <c r="N69" s="106">
        <v>3.7625000000000002</v>
      </c>
      <c r="O69" s="106">
        <v>3.8875000000000002</v>
      </c>
      <c r="P69" s="106">
        <v>4.1516245487364625</v>
      </c>
      <c r="Q69" s="106">
        <v>4.340740740740741</v>
      </c>
      <c r="R69" s="36">
        <v>4.1215277777777777</v>
      </c>
      <c r="S69" s="107">
        <v>4.018309100700054</v>
      </c>
      <c r="T69" s="107">
        <v>4.1359593392630245</v>
      </c>
      <c r="U69" s="46">
        <v>4.2023952095808381</v>
      </c>
      <c r="V69" s="24"/>
    </row>
    <row r="70" spans="1:23" ht="14.1" customHeight="1" x14ac:dyDescent="0.3">
      <c r="A70" s="42"/>
      <c r="B70" s="125" t="s">
        <v>328</v>
      </c>
      <c r="C70" s="35" t="s">
        <v>4</v>
      </c>
      <c r="D70" s="105">
        <v>3.2131578947368422</v>
      </c>
      <c r="E70" s="106">
        <v>3.1657894736842107</v>
      </c>
      <c r="F70" s="106">
        <v>3.1342105263157896</v>
      </c>
      <c r="G70" s="106">
        <v>3.2342105263157896</v>
      </c>
      <c r="H70" s="106">
        <v>3.236842105263158</v>
      </c>
      <c r="I70" s="106">
        <v>3.0842105263157893</v>
      </c>
      <c r="J70" s="106">
        <v>3.1</v>
      </c>
      <c r="K70" s="106">
        <v>3.2052631578947368</v>
      </c>
      <c r="L70" s="106">
        <v>3.6473684210526316</v>
      </c>
      <c r="M70" s="106">
        <v>3.168421052631579</v>
      </c>
      <c r="N70" s="106">
        <v>3.6842105263157894</v>
      </c>
      <c r="O70" s="106">
        <v>3.0894736842105264</v>
      </c>
      <c r="P70" s="106">
        <v>3.2578947368421054</v>
      </c>
      <c r="Q70" s="108">
        <v>3.3973684210526316</v>
      </c>
      <c r="R70" s="36">
        <v>2.8918918918918921</v>
      </c>
      <c r="S70" s="107">
        <v>3.2346221441124778</v>
      </c>
      <c r="T70" s="107">
        <v>3.2482456140350879</v>
      </c>
      <c r="U70" s="46">
        <v>3.1849557522123892</v>
      </c>
      <c r="V70" s="156">
        <v>3.3438596491228072</v>
      </c>
      <c r="W70" s="104">
        <v>3.3973684210526316</v>
      </c>
    </row>
    <row r="71" spans="1:23" ht="14.1" customHeight="1" x14ac:dyDescent="0.3">
      <c r="A71" s="42"/>
      <c r="B71" s="125" t="s">
        <v>10</v>
      </c>
      <c r="C71" s="35" t="s">
        <v>235</v>
      </c>
      <c r="D71" s="105">
        <v>5.2105263157894735</v>
      </c>
      <c r="E71" s="106">
        <v>5.1078947368421055</v>
      </c>
      <c r="F71" s="106">
        <v>5.3210526315789473</v>
      </c>
      <c r="G71" s="106">
        <v>5.0842105263157897</v>
      </c>
      <c r="H71" s="106">
        <v>5.2131578947368418</v>
      </c>
      <c r="I71" s="106">
        <v>5.7289473684210526</v>
      </c>
      <c r="J71" s="106">
        <v>5.5894736842105264</v>
      </c>
      <c r="K71" s="106">
        <v>5.0236842105263158</v>
      </c>
      <c r="L71" s="106">
        <v>5.35</v>
      </c>
      <c r="M71" s="106">
        <v>5.3905013192612135</v>
      </c>
      <c r="N71" s="106">
        <v>5.0763157894736839</v>
      </c>
      <c r="O71" s="106">
        <v>4.8947368421052628</v>
      </c>
      <c r="P71" s="108">
        <v>5.007894736842105</v>
      </c>
      <c r="Q71" s="108">
        <v>4.9763157894736842</v>
      </c>
      <c r="R71" s="36">
        <v>4.3648648648648649</v>
      </c>
      <c r="S71" s="107">
        <v>5.1573211460713662</v>
      </c>
      <c r="T71" s="107">
        <v>4.9596491228070176</v>
      </c>
      <c r="U71" s="46">
        <v>4.7867256637168145</v>
      </c>
      <c r="V71" s="157">
        <v>5.1202809482001754</v>
      </c>
      <c r="W71" s="46">
        <v>4.992105263157895</v>
      </c>
    </row>
    <row r="72" spans="1:23" ht="14.1" customHeight="1" x14ac:dyDescent="0.3">
      <c r="A72" s="42"/>
      <c r="B72" s="125" t="s">
        <v>125</v>
      </c>
      <c r="C72" s="35" t="s">
        <v>126</v>
      </c>
      <c r="D72" s="105">
        <v>3.7287581699346406</v>
      </c>
      <c r="E72" s="106">
        <v>3.6372549019607843</v>
      </c>
      <c r="F72" s="106">
        <v>3.869281045751634</v>
      </c>
      <c r="G72" s="106">
        <v>3.4281045751633985</v>
      </c>
      <c r="H72" s="106">
        <v>3.4313725490196076</v>
      </c>
      <c r="I72" s="106">
        <v>3.522875816993464</v>
      </c>
      <c r="J72" s="106">
        <v>3.7058823529411766</v>
      </c>
      <c r="K72" s="106">
        <v>3.4869281045751634</v>
      </c>
      <c r="L72" s="106">
        <v>3.6797385620915031</v>
      </c>
      <c r="M72" s="106">
        <v>3.892156862745098</v>
      </c>
      <c r="N72" s="106">
        <v>3.8039215686274508</v>
      </c>
      <c r="O72" s="108">
        <v>3.3627450980392157</v>
      </c>
      <c r="P72" s="108">
        <v>3.3725490196078431</v>
      </c>
      <c r="Q72" s="108">
        <v>3.8758169934640523</v>
      </c>
      <c r="R72" s="36">
        <v>3.6262626262626263</v>
      </c>
      <c r="S72" s="107">
        <v>3.628247107618424</v>
      </c>
      <c r="T72" s="107">
        <v>3.5370370370370372</v>
      </c>
      <c r="U72" s="46">
        <v>3.6248624862486247</v>
      </c>
      <c r="V72" s="157">
        <v>3.7919389978213509</v>
      </c>
      <c r="W72" s="46">
        <v>3.5370370370370372</v>
      </c>
    </row>
    <row r="73" spans="1:23" ht="14.1" customHeight="1" x14ac:dyDescent="0.3">
      <c r="A73" s="42"/>
      <c r="B73" s="125" t="s">
        <v>21</v>
      </c>
      <c r="C73" s="35" t="s">
        <v>20</v>
      </c>
      <c r="D73" s="105">
        <v>4.6526315789473687</v>
      </c>
      <c r="E73" s="106">
        <v>4.7131578947368418</v>
      </c>
      <c r="F73" s="106">
        <v>4.3763157894736846</v>
      </c>
      <c r="G73" s="106">
        <v>4.5606936416184976</v>
      </c>
      <c r="H73" s="106">
        <v>3.9921052631578946</v>
      </c>
      <c r="I73" s="106">
        <v>4.4263157894736844</v>
      </c>
      <c r="J73" s="106">
        <v>4.9050131926121372</v>
      </c>
      <c r="K73" s="106">
        <v>4.7184210526315793</v>
      </c>
      <c r="L73" s="106">
        <v>5</v>
      </c>
      <c r="M73" s="106">
        <v>5.0447368421052632</v>
      </c>
      <c r="N73" s="106">
        <v>4.5197889182058049</v>
      </c>
      <c r="O73" s="108">
        <v>3.9473684210526314</v>
      </c>
      <c r="P73" s="108">
        <v>4.5394736842105265</v>
      </c>
      <c r="Q73" s="108">
        <v>4.9078947368421053</v>
      </c>
      <c r="R73" s="36">
        <v>4.3279132791327912</v>
      </c>
      <c r="S73" s="107">
        <v>4.5759773571554927</v>
      </c>
      <c r="T73" s="107">
        <v>4.4649122807017543</v>
      </c>
      <c r="U73" s="46">
        <v>4.5943312666076173</v>
      </c>
      <c r="V73" s="157">
        <v>4.8551360842844602</v>
      </c>
      <c r="W73" s="46">
        <v>4.4649122807017543</v>
      </c>
    </row>
    <row r="74" spans="1:23" ht="14.1" customHeight="1" x14ac:dyDescent="0.3">
      <c r="A74" s="42"/>
      <c r="B74" s="125" t="s">
        <v>9</v>
      </c>
      <c r="C74" s="35" t="s">
        <v>8</v>
      </c>
      <c r="D74" s="105">
        <v>3.5317460317460316</v>
      </c>
      <c r="E74" s="106">
        <v>3.3078947368421052</v>
      </c>
      <c r="F74" s="106">
        <v>3.4210526315789473</v>
      </c>
      <c r="G74" s="106">
        <v>3.5342105263157895</v>
      </c>
      <c r="H74" s="106">
        <v>3.3657894736842104</v>
      </c>
      <c r="I74" s="106">
        <v>3.6921052631578948</v>
      </c>
      <c r="J74" s="106">
        <v>3.2736842105263158</v>
      </c>
      <c r="K74" s="106">
        <v>3.2005277044854883</v>
      </c>
      <c r="L74" s="106">
        <v>3.3736842105263158</v>
      </c>
      <c r="M74" s="106">
        <v>3.8289473684210527</v>
      </c>
      <c r="N74" s="106">
        <v>3.35978835978836</v>
      </c>
      <c r="O74" s="106">
        <v>3.736842105263158</v>
      </c>
      <c r="P74" s="108">
        <v>3.5921052631578947</v>
      </c>
      <c r="Q74" s="108">
        <v>3.6200716845878138</v>
      </c>
      <c r="R74" s="36">
        <v>3.7994579945799458</v>
      </c>
      <c r="S74" s="107">
        <v>3.5067168189145619</v>
      </c>
      <c r="T74" s="107">
        <v>3.6525505293551492</v>
      </c>
      <c r="U74" s="46">
        <v>3.6741245136186769</v>
      </c>
      <c r="V74" s="157">
        <v>3.6423550087873462</v>
      </c>
      <c r="W74" s="46">
        <v>3.6039453717754175</v>
      </c>
    </row>
    <row r="75" spans="1:23" ht="14.1" customHeight="1" x14ac:dyDescent="0.3">
      <c r="A75" s="42"/>
      <c r="B75" s="125" t="s">
        <v>15</v>
      </c>
      <c r="C75" s="35" t="s">
        <v>14</v>
      </c>
      <c r="D75" s="105">
        <v>3.2067901234567899</v>
      </c>
      <c r="E75" s="106">
        <v>3.1806853582554515</v>
      </c>
      <c r="F75" s="106">
        <v>3.4790996784565915</v>
      </c>
      <c r="G75" s="106">
        <v>3.3333333333333335</v>
      </c>
      <c r="H75" s="106">
        <v>3.327974276527331</v>
      </c>
      <c r="I75" s="106">
        <v>3.1442307692307692</v>
      </c>
      <c r="J75" s="106">
        <v>3.0256410256410255</v>
      </c>
      <c r="K75" s="106">
        <v>3.135048231511254</v>
      </c>
      <c r="L75" s="106">
        <v>2.8038585209003215</v>
      </c>
      <c r="M75" s="106">
        <v>3.1061093247588425</v>
      </c>
      <c r="N75" s="106">
        <v>2.990353697749196</v>
      </c>
      <c r="O75" s="106">
        <v>3.108974358974359</v>
      </c>
      <c r="P75" s="108">
        <v>2.942122186495177</v>
      </c>
      <c r="Q75" s="108">
        <v>3.2337662337662336</v>
      </c>
      <c r="R75" s="36">
        <v>2.5779220779220777</v>
      </c>
      <c r="S75" s="107">
        <v>3.1050119331742243</v>
      </c>
      <c r="T75" s="107">
        <v>3.081967213114754</v>
      </c>
      <c r="U75" s="46">
        <v>2.8894117647058826</v>
      </c>
      <c r="V75" s="157">
        <v>3.0685224839400429</v>
      </c>
      <c r="W75" s="46">
        <v>3.0664206642066421</v>
      </c>
    </row>
    <row r="76" spans="1:23" ht="14.1" customHeight="1" thickBot="1" x14ac:dyDescent="0.35">
      <c r="A76" s="42"/>
      <c r="B76" s="125" t="s">
        <v>24</v>
      </c>
      <c r="C76" s="35" t="s">
        <v>23</v>
      </c>
      <c r="D76" s="109">
        <v>5.1333333333333337</v>
      </c>
      <c r="E76" s="110">
        <v>4.5983263598326358</v>
      </c>
      <c r="F76" s="110">
        <v>5.1875</v>
      </c>
      <c r="G76" s="110">
        <v>4.7656903765690375</v>
      </c>
      <c r="H76" s="110">
        <v>4.2208333333333332</v>
      </c>
      <c r="I76" s="110">
        <v>4.5470085470085468</v>
      </c>
      <c r="J76" s="110">
        <v>4.2510460251046025</v>
      </c>
      <c r="K76" s="110">
        <v>3.8870292887029287</v>
      </c>
      <c r="L76" s="110">
        <v>4.2958333333333334</v>
      </c>
      <c r="M76" s="110">
        <v>3.8833333333333333</v>
      </c>
      <c r="N76" s="110">
        <v>3.7124999999999999</v>
      </c>
      <c r="O76" s="110">
        <v>3.7166666666666668</v>
      </c>
      <c r="P76" s="110">
        <v>4.5750000000000002</v>
      </c>
      <c r="Q76" s="111">
        <v>5.2330508474576272</v>
      </c>
      <c r="R76" s="112">
        <v>5.4117647058823533</v>
      </c>
      <c r="S76" s="113">
        <v>4.4950013509862199</v>
      </c>
      <c r="T76" s="113">
        <v>4.5041899441340778</v>
      </c>
      <c r="U76" s="114">
        <v>5.0714285714285712</v>
      </c>
      <c r="V76" s="158">
        <v>4.0013888888888891</v>
      </c>
      <c r="W76" s="114">
        <v>5.2330508474576272</v>
      </c>
    </row>
    <row r="77" spans="1:23" s="131" customFormat="1" ht="14.1" customHeight="1" thickBot="1" x14ac:dyDescent="0.35">
      <c r="A77" s="127"/>
      <c r="B77" s="249" t="s">
        <v>334</v>
      </c>
      <c r="C77" s="250"/>
      <c r="D77" s="128">
        <v>4.0653409090909092</v>
      </c>
      <c r="E77" s="129">
        <v>3.9596317280453257</v>
      </c>
      <c r="F77" s="129">
        <v>4.0223801065719362</v>
      </c>
      <c r="G77" s="129">
        <v>3.9431654676258994</v>
      </c>
      <c r="H77" s="132">
        <v>3.8130774697938876</v>
      </c>
      <c r="I77" s="129">
        <v>4.0577382985992481</v>
      </c>
      <c r="J77" s="129">
        <v>3.9864960909737031</v>
      </c>
      <c r="K77" s="129">
        <v>3.8016352648418059</v>
      </c>
      <c r="L77" s="129">
        <v>3.9964476021314388</v>
      </c>
      <c r="M77" s="129">
        <v>4.0717839374555789</v>
      </c>
      <c r="N77" s="129">
        <v>3.9016924738926901</v>
      </c>
      <c r="O77" s="129">
        <v>3.7318634423897583</v>
      </c>
      <c r="P77" s="129">
        <v>3.9349964862965567</v>
      </c>
      <c r="Q77" s="129">
        <v>4.1968024362390564</v>
      </c>
      <c r="R77" s="130">
        <v>3.8737030411449016</v>
      </c>
      <c r="S77" s="129">
        <v>3.9564256694148114</v>
      </c>
      <c r="T77" s="129">
        <v>3.9490645745322874</v>
      </c>
      <c r="U77" s="130">
        <v>3.9974600870827284</v>
      </c>
      <c r="V77" s="128">
        <v>4.004910213243547</v>
      </c>
      <c r="W77" s="130">
        <v>4.033225458468177</v>
      </c>
    </row>
    <row r="78" spans="1:23" s="39" customFormat="1" ht="27.9" customHeight="1" thickBot="1" x14ac:dyDescent="0.35">
      <c r="A78" s="40"/>
      <c r="B78" s="57"/>
      <c r="D78" s="58"/>
      <c r="S78" s="56"/>
      <c r="T78" s="56"/>
      <c r="U78" s="56"/>
    </row>
    <row r="79" spans="1:23" ht="14.1" customHeight="1" x14ac:dyDescent="0.3">
      <c r="A79" s="41" t="s">
        <v>151</v>
      </c>
      <c r="B79" s="38" t="s">
        <v>27</v>
      </c>
      <c r="C79" s="43" t="s">
        <v>237</v>
      </c>
      <c r="D79" s="71">
        <v>33</v>
      </c>
      <c r="E79" s="30">
        <v>29</v>
      </c>
      <c r="F79" s="30">
        <v>31</v>
      </c>
      <c r="G79" s="30">
        <v>31</v>
      </c>
      <c r="H79" s="30">
        <v>33</v>
      </c>
      <c r="I79" s="30">
        <v>30</v>
      </c>
      <c r="J79" s="30">
        <v>34</v>
      </c>
      <c r="K79" s="30">
        <v>33</v>
      </c>
      <c r="L79" s="30">
        <v>30</v>
      </c>
      <c r="M79" s="30">
        <v>37</v>
      </c>
      <c r="N79" s="30">
        <v>33</v>
      </c>
      <c r="O79" s="30">
        <v>32</v>
      </c>
      <c r="P79" s="30">
        <v>50</v>
      </c>
      <c r="Q79" s="30">
        <v>29</v>
      </c>
      <c r="R79" s="59">
        <v>64</v>
      </c>
      <c r="S79" s="31">
        <v>529</v>
      </c>
      <c r="T79" s="31">
        <v>111</v>
      </c>
      <c r="U79" s="45">
        <v>143</v>
      </c>
      <c r="V79" s="24"/>
    </row>
    <row r="80" spans="1:23" ht="14.1" customHeight="1" thickBot="1" x14ac:dyDescent="0.35">
      <c r="A80" s="42"/>
      <c r="B80" s="125" t="s">
        <v>46</v>
      </c>
      <c r="C80" s="35" t="s">
        <v>236</v>
      </c>
      <c r="D80" s="72">
        <v>42</v>
      </c>
      <c r="E80" s="55">
        <v>36</v>
      </c>
      <c r="F80" s="55">
        <v>36</v>
      </c>
      <c r="G80" s="55">
        <v>33</v>
      </c>
      <c r="H80" s="55">
        <v>41</v>
      </c>
      <c r="I80" s="55">
        <v>41</v>
      </c>
      <c r="J80" s="55">
        <v>34</v>
      </c>
      <c r="K80" s="55">
        <v>37</v>
      </c>
      <c r="L80" s="55">
        <v>54</v>
      </c>
      <c r="M80" s="55">
        <v>54</v>
      </c>
      <c r="N80" s="55">
        <v>33</v>
      </c>
      <c r="O80" s="55">
        <v>36</v>
      </c>
      <c r="P80" s="55">
        <v>69</v>
      </c>
      <c r="Q80" s="55">
        <v>50</v>
      </c>
      <c r="R80" s="34">
        <v>103</v>
      </c>
      <c r="S80" s="32">
        <v>699</v>
      </c>
      <c r="T80" s="32">
        <v>155</v>
      </c>
      <c r="U80" s="44">
        <v>222</v>
      </c>
      <c r="V80" s="24"/>
    </row>
    <row r="81" spans="1:23" ht="14.1" customHeight="1" x14ac:dyDescent="0.3">
      <c r="A81" s="42"/>
      <c r="B81" s="125" t="s">
        <v>328</v>
      </c>
      <c r="C81" s="35" t="s">
        <v>4</v>
      </c>
      <c r="D81" s="72">
        <v>87</v>
      </c>
      <c r="E81" s="55">
        <v>67</v>
      </c>
      <c r="F81" s="55">
        <v>66</v>
      </c>
      <c r="G81" s="55">
        <v>81</v>
      </c>
      <c r="H81" s="55">
        <v>79</v>
      </c>
      <c r="I81" s="55">
        <v>71</v>
      </c>
      <c r="J81" s="55">
        <v>67</v>
      </c>
      <c r="K81" s="55">
        <v>73</v>
      </c>
      <c r="L81" s="55">
        <v>63</v>
      </c>
      <c r="M81" s="55">
        <v>73</v>
      </c>
      <c r="N81" s="55">
        <v>80</v>
      </c>
      <c r="O81" s="55">
        <v>56</v>
      </c>
      <c r="P81" s="55">
        <v>83</v>
      </c>
      <c r="Q81" s="60">
        <v>69</v>
      </c>
      <c r="R81" s="34">
        <v>92</v>
      </c>
      <c r="S81" s="32">
        <v>1107</v>
      </c>
      <c r="T81" s="32">
        <v>208</v>
      </c>
      <c r="U81" s="44">
        <v>244</v>
      </c>
      <c r="V81" s="71">
        <v>219</v>
      </c>
      <c r="W81" s="45">
        <v>69</v>
      </c>
    </row>
    <row r="82" spans="1:23" ht="14.1" customHeight="1" x14ac:dyDescent="0.3">
      <c r="A82" s="42"/>
      <c r="B82" s="125" t="s">
        <v>10</v>
      </c>
      <c r="C82" s="35" t="s">
        <v>235</v>
      </c>
      <c r="D82" s="72">
        <v>86</v>
      </c>
      <c r="E82" s="55">
        <v>89</v>
      </c>
      <c r="F82" s="55">
        <v>83</v>
      </c>
      <c r="G82" s="55">
        <v>55</v>
      </c>
      <c r="H82" s="55">
        <v>87</v>
      </c>
      <c r="I82" s="55">
        <v>79</v>
      </c>
      <c r="J82" s="55">
        <v>90</v>
      </c>
      <c r="K82" s="55">
        <v>78</v>
      </c>
      <c r="L82" s="55">
        <v>82</v>
      </c>
      <c r="M82" s="55">
        <v>67</v>
      </c>
      <c r="N82" s="55">
        <v>84</v>
      </c>
      <c r="O82" s="55">
        <v>80</v>
      </c>
      <c r="P82" s="60">
        <v>104</v>
      </c>
      <c r="Q82" s="60">
        <v>121</v>
      </c>
      <c r="R82" s="34">
        <v>99</v>
      </c>
      <c r="S82" s="32">
        <v>1284</v>
      </c>
      <c r="T82" s="32">
        <v>305</v>
      </c>
      <c r="U82" s="44">
        <v>324</v>
      </c>
      <c r="V82" s="73">
        <v>231</v>
      </c>
      <c r="W82" s="44">
        <v>225</v>
      </c>
    </row>
    <row r="83" spans="1:23" ht="14.1" customHeight="1" x14ac:dyDescent="0.3">
      <c r="A83" s="42"/>
      <c r="B83" s="125" t="s">
        <v>125</v>
      </c>
      <c r="C83" s="35" t="s">
        <v>126</v>
      </c>
      <c r="D83" s="72">
        <v>46</v>
      </c>
      <c r="E83" s="55">
        <v>47</v>
      </c>
      <c r="F83" s="55">
        <v>52</v>
      </c>
      <c r="G83" s="55">
        <v>39</v>
      </c>
      <c r="H83" s="55">
        <v>57</v>
      </c>
      <c r="I83" s="55">
        <v>61</v>
      </c>
      <c r="J83" s="55">
        <v>62</v>
      </c>
      <c r="K83" s="55">
        <v>63</v>
      </c>
      <c r="L83" s="55">
        <v>58</v>
      </c>
      <c r="M83" s="55">
        <v>65</v>
      </c>
      <c r="N83" s="55">
        <v>69</v>
      </c>
      <c r="O83" s="60">
        <v>64</v>
      </c>
      <c r="P83" s="60">
        <v>72</v>
      </c>
      <c r="Q83" s="60">
        <v>59</v>
      </c>
      <c r="R83" s="34">
        <v>80</v>
      </c>
      <c r="S83" s="32">
        <v>894</v>
      </c>
      <c r="T83" s="32">
        <v>195</v>
      </c>
      <c r="U83" s="44">
        <v>211</v>
      </c>
      <c r="V83" s="73">
        <v>192</v>
      </c>
      <c r="W83" s="44">
        <v>195</v>
      </c>
    </row>
    <row r="84" spans="1:23" ht="14.1" customHeight="1" x14ac:dyDescent="0.3">
      <c r="A84" s="42"/>
      <c r="B84" s="125" t="s">
        <v>21</v>
      </c>
      <c r="C84" s="35" t="s">
        <v>20</v>
      </c>
      <c r="D84" s="72">
        <v>100</v>
      </c>
      <c r="E84" s="55">
        <v>93</v>
      </c>
      <c r="F84" s="55">
        <v>95</v>
      </c>
      <c r="G84" s="55">
        <v>73</v>
      </c>
      <c r="H84" s="55">
        <v>73</v>
      </c>
      <c r="I84" s="55">
        <v>100</v>
      </c>
      <c r="J84" s="55">
        <v>95</v>
      </c>
      <c r="K84" s="55">
        <v>99</v>
      </c>
      <c r="L84" s="55">
        <v>82</v>
      </c>
      <c r="M84" s="55">
        <v>92</v>
      </c>
      <c r="N84" s="55">
        <v>94</v>
      </c>
      <c r="O84" s="60">
        <v>87</v>
      </c>
      <c r="P84" s="60">
        <v>94</v>
      </c>
      <c r="Q84" s="60">
        <v>149</v>
      </c>
      <c r="R84" s="34">
        <v>119</v>
      </c>
      <c r="S84" s="32">
        <v>1445</v>
      </c>
      <c r="T84" s="32">
        <v>330</v>
      </c>
      <c r="U84" s="44">
        <v>362</v>
      </c>
      <c r="V84" s="73">
        <v>268</v>
      </c>
      <c r="W84" s="44">
        <v>330</v>
      </c>
    </row>
    <row r="85" spans="1:23" ht="14.1" customHeight="1" x14ac:dyDescent="0.3">
      <c r="A85" s="42"/>
      <c r="B85" s="125" t="s">
        <v>9</v>
      </c>
      <c r="C85" s="35" t="s">
        <v>8</v>
      </c>
      <c r="D85" s="72">
        <v>77</v>
      </c>
      <c r="E85" s="55">
        <v>61</v>
      </c>
      <c r="F85" s="55">
        <v>45</v>
      </c>
      <c r="G85" s="55">
        <v>67</v>
      </c>
      <c r="H85" s="55">
        <v>54</v>
      </c>
      <c r="I85" s="55">
        <v>98</v>
      </c>
      <c r="J85" s="55">
        <v>61</v>
      </c>
      <c r="K85" s="55">
        <v>67</v>
      </c>
      <c r="L85" s="55">
        <v>99</v>
      </c>
      <c r="M85" s="55">
        <v>64</v>
      </c>
      <c r="N85" s="55">
        <v>94</v>
      </c>
      <c r="O85" s="55">
        <v>97</v>
      </c>
      <c r="P85" s="60">
        <v>98</v>
      </c>
      <c r="Q85" s="60">
        <v>62</v>
      </c>
      <c r="R85" s="34">
        <v>130</v>
      </c>
      <c r="S85" s="32">
        <v>1174</v>
      </c>
      <c r="T85" s="32">
        <v>257</v>
      </c>
      <c r="U85" s="44">
        <v>290</v>
      </c>
      <c r="V85" s="73">
        <v>255</v>
      </c>
      <c r="W85" s="44">
        <v>160</v>
      </c>
    </row>
    <row r="86" spans="1:23" ht="14.1" customHeight="1" x14ac:dyDescent="0.3">
      <c r="A86" s="42"/>
      <c r="B86" s="125" t="s">
        <v>15</v>
      </c>
      <c r="C86" s="35" t="s">
        <v>14</v>
      </c>
      <c r="D86" s="72">
        <v>79</v>
      </c>
      <c r="E86" s="55">
        <v>63</v>
      </c>
      <c r="F86" s="55">
        <v>67</v>
      </c>
      <c r="G86" s="55">
        <v>38</v>
      </c>
      <c r="H86" s="55">
        <v>78</v>
      </c>
      <c r="I86" s="55">
        <v>61</v>
      </c>
      <c r="J86" s="55">
        <v>50</v>
      </c>
      <c r="K86" s="55">
        <v>67</v>
      </c>
      <c r="L86" s="55">
        <v>52</v>
      </c>
      <c r="M86" s="55">
        <v>63</v>
      </c>
      <c r="N86" s="55">
        <v>59</v>
      </c>
      <c r="O86" s="55">
        <v>73</v>
      </c>
      <c r="P86" s="60">
        <v>82</v>
      </c>
      <c r="Q86" s="60">
        <v>72</v>
      </c>
      <c r="R86" s="34">
        <v>96</v>
      </c>
      <c r="S86" s="32">
        <v>1000</v>
      </c>
      <c r="T86" s="32">
        <v>227</v>
      </c>
      <c r="U86" s="44">
        <v>250</v>
      </c>
      <c r="V86" s="73">
        <v>195</v>
      </c>
      <c r="W86" s="44">
        <v>154</v>
      </c>
    </row>
    <row r="87" spans="1:23" ht="14.1" customHeight="1" thickBot="1" x14ac:dyDescent="0.35">
      <c r="A87" s="42"/>
      <c r="B87" s="125" t="s">
        <v>24</v>
      </c>
      <c r="C87" s="35" t="s">
        <v>23</v>
      </c>
      <c r="D87" s="88">
        <v>66</v>
      </c>
      <c r="E87" s="62">
        <v>55</v>
      </c>
      <c r="F87" s="62">
        <v>47</v>
      </c>
      <c r="G87" s="62">
        <v>46</v>
      </c>
      <c r="H87" s="62">
        <v>56</v>
      </c>
      <c r="I87" s="62">
        <v>79</v>
      </c>
      <c r="J87" s="62">
        <v>56</v>
      </c>
      <c r="K87" s="62">
        <v>58</v>
      </c>
      <c r="L87" s="62">
        <v>54</v>
      </c>
      <c r="M87" s="62">
        <v>52</v>
      </c>
      <c r="N87" s="62">
        <v>53</v>
      </c>
      <c r="O87" s="62">
        <v>42</v>
      </c>
      <c r="P87" s="62">
        <v>54</v>
      </c>
      <c r="Q87" s="63">
        <v>73</v>
      </c>
      <c r="R87" s="64">
        <v>78</v>
      </c>
      <c r="S87" s="65">
        <v>869</v>
      </c>
      <c r="T87" s="65">
        <v>169</v>
      </c>
      <c r="U87" s="66">
        <v>205</v>
      </c>
      <c r="V87" s="74">
        <v>149</v>
      </c>
      <c r="W87" s="66">
        <v>73</v>
      </c>
    </row>
    <row r="88" spans="1:23" s="25" customFormat="1" ht="14.1" customHeight="1" thickBot="1" x14ac:dyDescent="0.35">
      <c r="A88" s="41"/>
      <c r="B88" s="247" t="s">
        <v>334</v>
      </c>
      <c r="C88" s="248"/>
      <c r="D88" s="122">
        <v>616</v>
      </c>
      <c r="E88" s="120">
        <v>540</v>
      </c>
      <c r="F88" s="120">
        <v>522</v>
      </c>
      <c r="G88" s="120">
        <v>463</v>
      </c>
      <c r="H88" s="120">
        <v>558</v>
      </c>
      <c r="I88" s="120">
        <v>620</v>
      </c>
      <c r="J88" s="120">
        <v>549</v>
      </c>
      <c r="K88" s="120">
        <v>575</v>
      </c>
      <c r="L88" s="120">
        <v>574</v>
      </c>
      <c r="M88" s="120">
        <v>567</v>
      </c>
      <c r="N88" s="120">
        <v>599</v>
      </c>
      <c r="O88" s="120">
        <v>567</v>
      </c>
      <c r="P88" s="120">
        <v>706</v>
      </c>
      <c r="Q88" s="123">
        <v>684</v>
      </c>
      <c r="R88" s="124">
        <v>861</v>
      </c>
      <c r="S88" s="120">
        <v>9001</v>
      </c>
      <c r="T88" s="120">
        <v>1957</v>
      </c>
      <c r="U88" s="121">
        <v>2251</v>
      </c>
      <c r="V88" s="222">
        <v>1509</v>
      </c>
      <c r="W88" s="70">
        <v>1206</v>
      </c>
    </row>
    <row r="89" spans="1:23" s="39" customFormat="1" ht="27.9" customHeight="1" thickBot="1" x14ac:dyDescent="0.35">
      <c r="A89" s="40"/>
      <c r="B89" s="57"/>
      <c r="D89" s="54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  <c r="P89" s="55"/>
      <c r="Q89" s="55"/>
      <c r="R89" s="55"/>
      <c r="S89" s="56"/>
      <c r="T89" s="56"/>
      <c r="U89" s="56"/>
    </row>
    <row r="90" spans="1:23" ht="14.1" customHeight="1" x14ac:dyDescent="0.3">
      <c r="A90" s="41" t="s">
        <v>164</v>
      </c>
      <c r="B90" s="38" t="s">
        <v>27</v>
      </c>
      <c r="C90" s="43" t="s">
        <v>237</v>
      </c>
      <c r="D90" s="71">
        <v>7</v>
      </c>
      <c r="E90" s="30">
        <v>5</v>
      </c>
      <c r="F90" s="30">
        <v>3</v>
      </c>
      <c r="G90" s="30">
        <v>7</v>
      </c>
      <c r="H90" s="30">
        <v>6</v>
      </c>
      <c r="I90" s="30">
        <v>8</v>
      </c>
      <c r="J90" s="30">
        <v>10</v>
      </c>
      <c r="K90" s="30">
        <v>8</v>
      </c>
      <c r="L90" s="30">
        <v>8</v>
      </c>
      <c r="M90" s="30">
        <v>6</v>
      </c>
      <c r="N90" s="30">
        <v>9</v>
      </c>
      <c r="O90" s="30">
        <v>12</v>
      </c>
      <c r="P90" s="30">
        <v>14</v>
      </c>
      <c r="Q90" s="30">
        <v>9</v>
      </c>
      <c r="R90" s="59">
        <v>23</v>
      </c>
      <c r="S90" s="31">
        <v>135</v>
      </c>
      <c r="T90" s="31">
        <v>35</v>
      </c>
      <c r="U90" s="45">
        <v>46</v>
      </c>
      <c r="V90" s="24"/>
    </row>
    <row r="91" spans="1:23" ht="14.1" customHeight="1" thickBot="1" x14ac:dyDescent="0.35">
      <c r="A91" s="42"/>
      <c r="B91" s="125" t="s">
        <v>46</v>
      </c>
      <c r="C91" s="35" t="s">
        <v>236</v>
      </c>
      <c r="D91" s="72">
        <v>8</v>
      </c>
      <c r="E91" s="55">
        <v>7</v>
      </c>
      <c r="F91" s="55">
        <v>19</v>
      </c>
      <c r="G91" s="55">
        <v>13</v>
      </c>
      <c r="H91" s="55">
        <v>16</v>
      </c>
      <c r="I91" s="55">
        <v>7</v>
      </c>
      <c r="J91" s="55">
        <v>15</v>
      </c>
      <c r="K91" s="55">
        <v>11</v>
      </c>
      <c r="L91" s="55">
        <v>14</v>
      </c>
      <c r="M91" s="55">
        <v>20</v>
      </c>
      <c r="N91" s="55">
        <v>16</v>
      </c>
      <c r="O91" s="55">
        <v>15</v>
      </c>
      <c r="P91" s="55">
        <v>22</v>
      </c>
      <c r="Q91" s="55">
        <v>16</v>
      </c>
      <c r="R91" s="34">
        <v>25</v>
      </c>
      <c r="S91" s="32">
        <v>224</v>
      </c>
      <c r="T91" s="32">
        <v>53</v>
      </c>
      <c r="U91" s="44">
        <v>63</v>
      </c>
      <c r="V91" s="24"/>
    </row>
    <row r="92" spans="1:23" ht="14.1" customHeight="1" x14ac:dyDescent="0.3">
      <c r="A92" s="42"/>
      <c r="B92" s="125" t="s">
        <v>328</v>
      </c>
      <c r="C92" s="35" t="s">
        <v>4</v>
      </c>
      <c r="D92" s="72">
        <v>39</v>
      </c>
      <c r="E92" s="55">
        <v>33</v>
      </c>
      <c r="F92" s="55">
        <v>34</v>
      </c>
      <c r="G92" s="55">
        <v>50</v>
      </c>
      <c r="H92" s="55">
        <v>38</v>
      </c>
      <c r="I92" s="55">
        <v>35</v>
      </c>
      <c r="J92" s="55">
        <v>45</v>
      </c>
      <c r="K92" s="55">
        <v>43</v>
      </c>
      <c r="L92" s="55">
        <v>28</v>
      </c>
      <c r="M92" s="55">
        <v>34</v>
      </c>
      <c r="N92" s="55">
        <v>33</v>
      </c>
      <c r="O92" s="55">
        <v>28</v>
      </c>
      <c r="P92" s="55">
        <v>33</v>
      </c>
      <c r="Q92" s="60">
        <v>32</v>
      </c>
      <c r="R92" s="34">
        <v>38</v>
      </c>
      <c r="S92" s="32">
        <v>543</v>
      </c>
      <c r="T92" s="32">
        <v>93</v>
      </c>
      <c r="U92" s="44">
        <v>103</v>
      </c>
      <c r="V92" s="71">
        <v>94</v>
      </c>
      <c r="W92" s="45">
        <v>32</v>
      </c>
    </row>
    <row r="93" spans="1:23" ht="14.1" customHeight="1" x14ac:dyDescent="0.3">
      <c r="A93" s="42"/>
      <c r="B93" s="125" t="s">
        <v>10</v>
      </c>
      <c r="C93" s="35" t="s">
        <v>235</v>
      </c>
      <c r="D93" s="72">
        <v>25</v>
      </c>
      <c r="E93" s="55">
        <v>26</v>
      </c>
      <c r="F93" s="55">
        <v>22</v>
      </c>
      <c r="G93" s="55">
        <v>20</v>
      </c>
      <c r="H93" s="55">
        <v>20</v>
      </c>
      <c r="I93" s="55">
        <v>30</v>
      </c>
      <c r="J93" s="55">
        <v>33</v>
      </c>
      <c r="K93" s="55">
        <v>27</v>
      </c>
      <c r="L93" s="55">
        <v>30</v>
      </c>
      <c r="M93" s="55">
        <v>30</v>
      </c>
      <c r="N93" s="55">
        <v>26</v>
      </c>
      <c r="O93" s="55">
        <v>28</v>
      </c>
      <c r="P93" s="60">
        <v>29</v>
      </c>
      <c r="Q93" s="60">
        <v>20</v>
      </c>
      <c r="R93" s="34">
        <v>30</v>
      </c>
      <c r="S93" s="32">
        <v>396</v>
      </c>
      <c r="T93" s="32">
        <v>77</v>
      </c>
      <c r="U93" s="44">
        <v>79</v>
      </c>
      <c r="V93" s="73">
        <v>84</v>
      </c>
      <c r="W93" s="44">
        <v>49</v>
      </c>
    </row>
    <row r="94" spans="1:23" ht="14.1" customHeight="1" x14ac:dyDescent="0.3">
      <c r="A94" s="42"/>
      <c r="B94" s="125" t="s">
        <v>125</v>
      </c>
      <c r="C94" s="35" t="s">
        <v>126</v>
      </c>
      <c r="D94" s="72">
        <v>18</v>
      </c>
      <c r="E94" s="55">
        <v>20</v>
      </c>
      <c r="F94" s="55">
        <v>18</v>
      </c>
      <c r="G94" s="55">
        <v>21</v>
      </c>
      <c r="H94" s="55">
        <v>28</v>
      </c>
      <c r="I94" s="55">
        <v>17</v>
      </c>
      <c r="J94" s="55">
        <v>24</v>
      </c>
      <c r="K94" s="55">
        <v>23</v>
      </c>
      <c r="L94" s="55">
        <v>20</v>
      </c>
      <c r="M94" s="55">
        <v>27</v>
      </c>
      <c r="N94" s="55">
        <v>17</v>
      </c>
      <c r="O94" s="60">
        <v>22</v>
      </c>
      <c r="P94" s="60">
        <v>19</v>
      </c>
      <c r="Q94" s="60">
        <v>29</v>
      </c>
      <c r="R94" s="34">
        <v>25</v>
      </c>
      <c r="S94" s="32">
        <v>328</v>
      </c>
      <c r="T94" s="32">
        <v>70</v>
      </c>
      <c r="U94" s="44">
        <v>73</v>
      </c>
      <c r="V94" s="73">
        <v>64</v>
      </c>
      <c r="W94" s="44">
        <v>70</v>
      </c>
    </row>
    <row r="95" spans="1:23" ht="14.1" customHeight="1" x14ac:dyDescent="0.3">
      <c r="A95" s="42"/>
      <c r="B95" s="125" t="s">
        <v>21</v>
      </c>
      <c r="C95" s="35" t="s">
        <v>20</v>
      </c>
      <c r="D95" s="72">
        <v>11</v>
      </c>
      <c r="E95" s="55">
        <v>18</v>
      </c>
      <c r="F95" s="55">
        <v>15</v>
      </c>
      <c r="G95" s="55">
        <v>10</v>
      </c>
      <c r="H95" s="55">
        <v>28</v>
      </c>
      <c r="I95" s="55">
        <v>20</v>
      </c>
      <c r="J95" s="55">
        <v>20</v>
      </c>
      <c r="K95" s="55">
        <v>23</v>
      </c>
      <c r="L95" s="55">
        <v>35</v>
      </c>
      <c r="M95" s="55">
        <v>27</v>
      </c>
      <c r="N95" s="55">
        <v>27</v>
      </c>
      <c r="O95" s="60">
        <v>36</v>
      </c>
      <c r="P95" s="60">
        <v>27</v>
      </c>
      <c r="Q95" s="60">
        <v>28</v>
      </c>
      <c r="R95" s="34">
        <v>31</v>
      </c>
      <c r="S95" s="32">
        <v>356</v>
      </c>
      <c r="T95" s="32">
        <v>91</v>
      </c>
      <c r="U95" s="44">
        <v>86</v>
      </c>
      <c r="V95" s="73">
        <v>89</v>
      </c>
      <c r="W95" s="44">
        <v>91</v>
      </c>
    </row>
    <row r="96" spans="1:23" ht="14.1" customHeight="1" x14ac:dyDescent="0.3">
      <c r="A96" s="42"/>
      <c r="B96" s="125" t="s">
        <v>9</v>
      </c>
      <c r="C96" s="35" t="s">
        <v>8</v>
      </c>
      <c r="D96" s="72">
        <v>20</v>
      </c>
      <c r="E96" s="55">
        <v>21</v>
      </c>
      <c r="F96" s="55">
        <v>24</v>
      </c>
      <c r="G96" s="55">
        <v>28</v>
      </c>
      <c r="H96" s="55">
        <v>24</v>
      </c>
      <c r="I96" s="55">
        <v>26</v>
      </c>
      <c r="J96" s="55">
        <v>34</v>
      </c>
      <c r="K96" s="55">
        <v>24</v>
      </c>
      <c r="L96" s="55">
        <v>34</v>
      </c>
      <c r="M96" s="55">
        <v>31</v>
      </c>
      <c r="N96" s="55">
        <v>26</v>
      </c>
      <c r="O96" s="55">
        <v>34</v>
      </c>
      <c r="P96" s="60">
        <v>22</v>
      </c>
      <c r="Q96" s="60">
        <v>24</v>
      </c>
      <c r="R96" s="34">
        <v>25</v>
      </c>
      <c r="S96" s="32">
        <v>397</v>
      </c>
      <c r="T96" s="32">
        <v>80</v>
      </c>
      <c r="U96" s="44">
        <v>71</v>
      </c>
      <c r="V96" s="73">
        <v>91</v>
      </c>
      <c r="W96" s="44">
        <v>46</v>
      </c>
    </row>
    <row r="97" spans="1:23" ht="14.1" customHeight="1" x14ac:dyDescent="0.3">
      <c r="A97" s="42"/>
      <c r="B97" s="125" t="s">
        <v>15</v>
      </c>
      <c r="C97" s="35" t="s">
        <v>14</v>
      </c>
      <c r="D97" s="72">
        <v>11</v>
      </c>
      <c r="E97" s="55">
        <v>13</v>
      </c>
      <c r="F97" s="55">
        <v>10</v>
      </c>
      <c r="G97" s="55">
        <v>25</v>
      </c>
      <c r="H97" s="55">
        <v>27</v>
      </c>
      <c r="I97" s="55">
        <v>22</v>
      </c>
      <c r="J97" s="55">
        <v>26</v>
      </c>
      <c r="K97" s="55">
        <v>22</v>
      </c>
      <c r="L97" s="55">
        <v>33</v>
      </c>
      <c r="M97" s="55">
        <v>28</v>
      </c>
      <c r="N97" s="55">
        <v>24</v>
      </c>
      <c r="O97" s="55">
        <v>34</v>
      </c>
      <c r="P97" s="60">
        <v>35</v>
      </c>
      <c r="Q97" s="60">
        <v>18</v>
      </c>
      <c r="R97" s="34">
        <v>23</v>
      </c>
      <c r="S97" s="32">
        <v>351</v>
      </c>
      <c r="T97" s="32">
        <v>87</v>
      </c>
      <c r="U97" s="44">
        <v>76</v>
      </c>
      <c r="V97" s="73">
        <v>86</v>
      </c>
      <c r="W97" s="44">
        <v>53</v>
      </c>
    </row>
    <row r="98" spans="1:23" ht="14.1" customHeight="1" thickBot="1" x14ac:dyDescent="0.35">
      <c r="A98" s="42"/>
      <c r="B98" s="125" t="s">
        <v>24</v>
      </c>
      <c r="C98" s="35" t="s">
        <v>23</v>
      </c>
      <c r="D98" s="88">
        <v>10</v>
      </c>
      <c r="E98" s="62">
        <v>6</v>
      </c>
      <c r="F98" s="62">
        <v>10</v>
      </c>
      <c r="G98" s="62">
        <v>12</v>
      </c>
      <c r="H98" s="62">
        <v>10</v>
      </c>
      <c r="I98" s="62">
        <v>16</v>
      </c>
      <c r="J98" s="62">
        <v>14</v>
      </c>
      <c r="K98" s="62">
        <v>11</v>
      </c>
      <c r="L98" s="62">
        <v>18</v>
      </c>
      <c r="M98" s="62">
        <v>16</v>
      </c>
      <c r="N98" s="62">
        <v>17</v>
      </c>
      <c r="O98" s="62">
        <v>10</v>
      </c>
      <c r="P98" s="62">
        <v>12</v>
      </c>
      <c r="Q98" s="63">
        <v>21</v>
      </c>
      <c r="R98" s="64">
        <v>13</v>
      </c>
      <c r="S98" s="65">
        <v>196</v>
      </c>
      <c r="T98" s="65">
        <v>43</v>
      </c>
      <c r="U98" s="66">
        <v>46</v>
      </c>
      <c r="V98" s="74">
        <v>39</v>
      </c>
      <c r="W98" s="66">
        <v>21</v>
      </c>
    </row>
    <row r="99" spans="1:23" s="25" customFormat="1" ht="14.1" customHeight="1" thickBot="1" x14ac:dyDescent="0.35">
      <c r="A99" s="41"/>
      <c r="B99" s="247" t="s">
        <v>334</v>
      </c>
      <c r="C99" s="248"/>
      <c r="D99" s="122">
        <v>149</v>
      </c>
      <c r="E99" s="120">
        <v>149</v>
      </c>
      <c r="F99" s="120">
        <v>155</v>
      </c>
      <c r="G99" s="120">
        <v>186</v>
      </c>
      <c r="H99" s="120">
        <v>197</v>
      </c>
      <c r="I99" s="120">
        <v>181</v>
      </c>
      <c r="J99" s="120">
        <v>221</v>
      </c>
      <c r="K99" s="120">
        <v>192</v>
      </c>
      <c r="L99" s="120">
        <v>220</v>
      </c>
      <c r="M99" s="120">
        <v>219</v>
      </c>
      <c r="N99" s="120">
        <v>195</v>
      </c>
      <c r="O99" s="120">
        <v>219</v>
      </c>
      <c r="P99" s="120">
        <v>213</v>
      </c>
      <c r="Q99" s="123">
        <v>197</v>
      </c>
      <c r="R99" s="124">
        <v>233</v>
      </c>
      <c r="S99" s="120">
        <v>2926</v>
      </c>
      <c r="T99" s="120">
        <v>629</v>
      </c>
      <c r="U99" s="121">
        <v>643</v>
      </c>
      <c r="V99" s="222">
        <v>547</v>
      </c>
      <c r="W99" s="70">
        <v>362</v>
      </c>
    </row>
    <row r="100" spans="1:23" s="39" customFormat="1" ht="27.9" customHeight="1" thickBot="1" x14ac:dyDescent="0.35">
      <c r="A100" s="40"/>
      <c r="B100" s="57"/>
      <c r="D100" s="58"/>
      <c r="S100" s="56"/>
      <c r="T100" s="56"/>
      <c r="U100" s="56"/>
    </row>
    <row r="101" spans="1:23" ht="14.1" customHeight="1" x14ac:dyDescent="0.3">
      <c r="A101" s="41" t="s">
        <v>123</v>
      </c>
      <c r="B101" s="38" t="s">
        <v>27</v>
      </c>
      <c r="C101" s="43" t="s">
        <v>237</v>
      </c>
      <c r="D101" s="75">
        <v>6.889352818371608E-2</v>
      </c>
      <c r="E101" s="76">
        <v>5.4307116104868915E-2</v>
      </c>
      <c r="F101" s="76">
        <v>6.0077519379844964E-2</v>
      </c>
      <c r="G101" s="76">
        <v>6.5817409766454352E-2</v>
      </c>
      <c r="H101" s="76">
        <v>7.6212471131639717E-2</v>
      </c>
      <c r="I101" s="76">
        <v>6.6079295154185022E-2</v>
      </c>
      <c r="J101" s="76">
        <v>7.2961373390557943E-2</v>
      </c>
      <c r="K101" s="76">
        <v>5.8303886925795051E-2</v>
      </c>
      <c r="L101" s="76">
        <v>5.6497175141242938E-2</v>
      </c>
      <c r="M101" s="76">
        <v>7.061068702290077E-2</v>
      </c>
      <c r="N101" s="76">
        <v>7.3170731707317069E-2</v>
      </c>
      <c r="O101" s="77">
        <v>6.1895551257253385E-2</v>
      </c>
      <c r="P101" s="77">
        <v>9.0579710144927536E-2</v>
      </c>
      <c r="Q101" s="77">
        <v>6.8396226415094338E-2</v>
      </c>
      <c r="R101" s="78">
        <v>0.11962616822429907</v>
      </c>
      <c r="S101" s="93">
        <v>7.0978129612236679E-2</v>
      </c>
      <c r="T101" s="93">
        <v>7.4346952444742126E-2</v>
      </c>
      <c r="U101" s="94">
        <v>9.4639311714096619E-2</v>
      </c>
      <c r="V101" s="24"/>
    </row>
    <row r="102" spans="1:23" ht="14.1" customHeight="1" thickBot="1" x14ac:dyDescent="0.35">
      <c r="A102" s="42"/>
      <c r="B102" s="125" t="s">
        <v>46</v>
      </c>
      <c r="C102" s="35" t="s">
        <v>236</v>
      </c>
      <c r="D102" s="79">
        <v>7.8651685393258425E-2</v>
      </c>
      <c r="E102" s="80">
        <v>6.4748201438848921E-2</v>
      </c>
      <c r="F102" s="80">
        <v>6.1855670103092786E-2</v>
      </c>
      <c r="G102" s="80">
        <v>5.7793345008756568E-2</v>
      </c>
      <c r="H102" s="80">
        <v>6.4668769716088328E-2</v>
      </c>
      <c r="I102" s="80">
        <v>6.4566929133858267E-2</v>
      </c>
      <c r="J102" s="80">
        <v>5.4838709677419356E-2</v>
      </c>
      <c r="K102" s="80">
        <v>5.4977711738484397E-2</v>
      </c>
      <c r="L102" s="80">
        <v>8.3720930232558138E-2</v>
      </c>
      <c r="M102" s="80">
        <v>7.9881656804733733E-2</v>
      </c>
      <c r="N102" s="80">
        <v>5.5276381909547742E-2</v>
      </c>
      <c r="O102" s="81">
        <v>6.2937062937062943E-2</v>
      </c>
      <c r="P102" s="81">
        <v>9.3117408906882596E-2</v>
      </c>
      <c r="Q102" s="81">
        <v>7.1022727272727279E-2</v>
      </c>
      <c r="R102" s="37">
        <v>0.13359273670557717</v>
      </c>
      <c r="S102" s="96">
        <v>7.3493849227210598E-2</v>
      </c>
      <c r="T102" s="96">
        <v>7.6846802181457605E-2</v>
      </c>
      <c r="U102" s="47">
        <v>0.10018050541516245</v>
      </c>
      <c r="V102" s="24"/>
    </row>
    <row r="103" spans="1:23" ht="14.1" customHeight="1" x14ac:dyDescent="0.3">
      <c r="A103" s="42"/>
      <c r="B103" s="125" t="s">
        <v>328</v>
      </c>
      <c r="C103" s="35" t="s">
        <v>4</v>
      </c>
      <c r="D103" s="79">
        <v>9.3447905477980667E-2</v>
      </c>
      <c r="E103" s="80">
        <v>6.6866267465069865E-2</v>
      </c>
      <c r="F103" s="80">
        <v>7.0063694267515922E-2</v>
      </c>
      <c r="G103" s="80">
        <v>7.6923076923076927E-2</v>
      </c>
      <c r="H103" s="80">
        <v>7.4317968015051736E-2</v>
      </c>
      <c r="I103" s="80">
        <v>6.6604127579737341E-2</v>
      </c>
      <c r="J103" s="80">
        <v>6.3029162746942619E-2</v>
      </c>
      <c r="K103" s="80">
        <v>6.939163498098859E-2</v>
      </c>
      <c r="L103" s="80">
        <v>6.4615384615384616E-2</v>
      </c>
      <c r="M103" s="80">
        <v>7.1150097465886936E-2</v>
      </c>
      <c r="N103" s="80">
        <v>7.5187969924812026E-2</v>
      </c>
      <c r="O103" s="81">
        <v>5.50098231827112E-2</v>
      </c>
      <c r="P103" s="81">
        <v>7.742537313432836E-2</v>
      </c>
      <c r="Q103" s="82">
        <v>6.673114119922631E-2</v>
      </c>
      <c r="R103" s="37">
        <v>9.264853977844914E-2</v>
      </c>
      <c r="S103" s="96">
        <v>7.2098475967174683E-2</v>
      </c>
      <c r="T103" s="96">
        <v>6.6581306017925737E-2</v>
      </c>
      <c r="U103" s="47">
        <v>7.8735075830913201E-2</v>
      </c>
      <c r="V103" s="92">
        <v>6.9435637285986049E-2</v>
      </c>
      <c r="W103" s="94">
        <v>6.673114119922631E-2</v>
      </c>
    </row>
    <row r="104" spans="1:23" ht="14.1" customHeight="1" x14ac:dyDescent="0.3">
      <c r="A104" s="42"/>
      <c r="B104" s="125" t="s">
        <v>10</v>
      </c>
      <c r="C104" s="35" t="s">
        <v>235</v>
      </c>
      <c r="D104" s="79">
        <v>9.1295116772823773E-2</v>
      </c>
      <c r="E104" s="80">
        <v>8.7169441723800201E-2</v>
      </c>
      <c r="F104" s="80">
        <v>7.5386012715712991E-2</v>
      </c>
      <c r="G104" s="80">
        <v>5.33462657613967E-2</v>
      </c>
      <c r="H104" s="80">
        <v>8.3493282149712092E-2</v>
      </c>
      <c r="I104" s="80">
        <v>7.5238095238095243E-2</v>
      </c>
      <c r="J104" s="80">
        <v>8.2493125572868933E-2</v>
      </c>
      <c r="K104" s="80">
        <v>7.4641148325358855E-2</v>
      </c>
      <c r="L104" s="80">
        <v>8.126858275520317E-2</v>
      </c>
      <c r="M104" s="80">
        <v>6.4671814671814667E-2</v>
      </c>
      <c r="N104" s="80">
        <v>7.5134168157423978E-2</v>
      </c>
      <c r="O104" s="81">
        <v>7.8125E-2</v>
      </c>
      <c r="P104" s="82">
        <v>0.10579857578840285</v>
      </c>
      <c r="Q104" s="82">
        <v>0.12845010615711253</v>
      </c>
      <c r="R104" s="37">
        <v>0.10610932475884244</v>
      </c>
      <c r="S104" s="96">
        <v>8.3550234252993238E-2</v>
      </c>
      <c r="T104" s="96">
        <v>0.10342488979315022</v>
      </c>
      <c r="U104" s="47">
        <v>0.11336599020293912</v>
      </c>
      <c r="V104" s="95">
        <v>7.268722466960352E-2</v>
      </c>
      <c r="W104" s="47">
        <v>0.11688311688311688</v>
      </c>
    </row>
    <row r="105" spans="1:23" ht="14.1" customHeight="1" x14ac:dyDescent="0.3">
      <c r="A105" s="42"/>
      <c r="B105" s="125" t="s">
        <v>125</v>
      </c>
      <c r="C105" s="35" t="s">
        <v>126</v>
      </c>
      <c r="D105" s="79">
        <v>5.4958183990442055E-2</v>
      </c>
      <c r="E105" s="80">
        <v>5.4651162790697677E-2</v>
      </c>
      <c r="F105" s="80">
        <v>5.8165548098434001E-2</v>
      </c>
      <c r="G105" s="80">
        <v>4.5034642032332567E-2</v>
      </c>
      <c r="H105" s="80">
        <v>6.3758389261744972E-2</v>
      </c>
      <c r="I105" s="80">
        <v>6.9714285714285715E-2</v>
      </c>
      <c r="J105" s="80">
        <v>6.9042316258351888E-2</v>
      </c>
      <c r="K105" s="80">
        <v>6.5149948293691834E-2</v>
      </c>
      <c r="L105" s="80">
        <v>6.8801897983392646E-2</v>
      </c>
      <c r="M105" s="80">
        <v>7.5057736720554269E-2</v>
      </c>
      <c r="N105" s="80">
        <v>7.8677309007981755E-2</v>
      </c>
      <c r="O105" s="82">
        <v>7.4853801169590645E-2</v>
      </c>
      <c r="P105" s="82">
        <v>7.3997944501541624E-2</v>
      </c>
      <c r="Q105" s="82">
        <v>6.008146639511202E-2</v>
      </c>
      <c r="R105" s="37">
        <v>8.9585666293393054E-2</v>
      </c>
      <c r="S105" s="96">
        <v>6.6816143497757843E-2</v>
      </c>
      <c r="T105" s="96">
        <v>6.9395017793594305E-2</v>
      </c>
      <c r="U105" s="47">
        <v>7.4087078651685387E-2</v>
      </c>
      <c r="V105" s="95">
        <v>7.4245939675174011E-2</v>
      </c>
      <c r="W105" s="47">
        <v>6.9395017793594305E-2</v>
      </c>
    </row>
    <row r="106" spans="1:23" ht="14.1" customHeight="1" x14ac:dyDescent="0.3">
      <c r="A106" s="42"/>
      <c r="B106" s="125" t="s">
        <v>21</v>
      </c>
      <c r="C106" s="35" t="s">
        <v>20</v>
      </c>
      <c r="D106" s="79">
        <v>0.10319917440660474</v>
      </c>
      <c r="E106" s="80">
        <v>9.5876288659793821E-2</v>
      </c>
      <c r="F106" s="80">
        <v>9.6153846153846159E-2</v>
      </c>
      <c r="G106" s="80">
        <v>8.0219780219780226E-2</v>
      </c>
      <c r="H106" s="80">
        <v>7.6439790575916225E-2</v>
      </c>
      <c r="I106" s="80">
        <v>0.102880658436214</v>
      </c>
      <c r="J106" s="80">
        <v>9.5000000000000001E-2</v>
      </c>
      <c r="K106" s="80">
        <v>9.5652173913043481E-2</v>
      </c>
      <c r="L106" s="80">
        <v>8.0078125E-2</v>
      </c>
      <c r="M106" s="80">
        <v>9.3973442288049033E-2</v>
      </c>
      <c r="N106" s="80">
        <v>8.3928571428571422E-2</v>
      </c>
      <c r="O106" s="82">
        <v>8.5545722713864306E-2</v>
      </c>
      <c r="P106" s="82">
        <v>9.2247301275760543E-2</v>
      </c>
      <c r="Q106" s="82">
        <v>0.1291161178509532</v>
      </c>
      <c r="R106" s="37">
        <v>0.10503089143865843</v>
      </c>
      <c r="S106" s="96">
        <v>9.4785175467366353E-2</v>
      </c>
      <c r="T106" s="96">
        <v>0.10344827586206896</v>
      </c>
      <c r="U106" s="47">
        <v>0.10949788263762855</v>
      </c>
      <c r="V106" s="95">
        <v>8.5814921549791867E-2</v>
      </c>
      <c r="W106" s="47">
        <v>0.10344827586206896</v>
      </c>
    </row>
    <row r="107" spans="1:23" ht="14.1" customHeight="1" x14ac:dyDescent="0.3">
      <c r="A107" s="42"/>
      <c r="B107" s="125" t="s">
        <v>9</v>
      </c>
      <c r="C107" s="35" t="s">
        <v>8</v>
      </c>
      <c r="D107" s="79">
        <v>9.0163934426229511E-2</v>
      </c>
      <c r="E107" s="80">
        <v>7.0276497695852536E-2</v>
      </c>
      <c r="F107" s="80">
        <v>5.2447552447552448E-2</v>
      </c>
      <c r="G107" s="80">
        <v>7.3144104803493454E-2</v>
      </c>
      <c r="H107" s="80">
        <v>6.0674157303370786E-2</v>
      </c>
      <c r="I107" s="80">
        <v>0.10251046025104603</v>
      </c>
      <c r="J107" s="80">
        <v>6.3081695966907964E-2</v>
      </c>
      <c r="K107" s="80">
        <v>7.1965628356605804E-2</v>
      </c>
      <c r="L107" s="80">
        <v>0.10454065469904963</v>
      </c>
      <c r="M107" s="80">
        <v>6.6666666666666666E-2</v>
      </c>
      <c r="N107" s="80">
        <v>9.494949494949495E-2</v>
      </c>
      <c r="O107" s="81">
        <v>9.3901258470474341E-2</v>
      </c>
      <c r="P107" s="82">
        <v>0.10082304526748971</v>
      </c>
      <c r="Q107" s="82">
        <v>8.8068181818181823E-2</v>
      </c>
      <c r="R107" s="37">
        <v>0.1270772238514174</v>
      </c>
      <c r="S107" s="96">
        <v>8.4649217679717351E-2</v>
      </c>
      <c r="T107" s="96">
        <v>9.4868955334071609E-2</v>
      </c>
      <c r="U107" s="47">
        <v>0.10744720266765469</v>
      </c>
      <c r="V107" s="95">
        <v>8.5484411666107943E-2</v>
      </c>
      <c r="W107" s="47">
        <v>9.5465393794749401E-2</v>
      </c>
    </row>
    <row r="108" spans="1:23" ht="14.1" customHeight="1" x14ac:dyDescent="0.3">
      <c r="A108" s="42"/>
      <c r="B108" s="125" t="s">
        <v>15</v>
      </c>
      <c r="C108" s="35" t="s">
        <v>14</v>
      </c>
      <c r="D108" s="79">
        <v>8.3070452155625654E-2</v>
      </c>
      <c r="E108" s="80">
        <v>6.2811565304087741E-2</v>
      </c>
      <c r="F108" s="80">
        <v>7.5535512965050733E-2</v>
      </c>
      <c r="G108" s="80">
        <v>4.1758241758241756E-2</v>
      </c>
      <c r="H108" s="80">
        <v>7.7227722772277227E-2</v>
      </c>
      <c r="I108" s="80">
        <v>6.0157790927021698E-2</v>
      </c>
      <c r="J108" s="80">
        <v>5.1072522982635343E-2</v>
      </c>
      <c r="K108" s="80">
        <v>6.7882472137791292E-2</v>
      </c>
      <c r="L108" s="80">
        <v>5.4223149113660066E-2</v>
      </c>
      <c r="M108" s="80">
        <v>6.8034557235421164E-2</v>
      </c>
      <c r="N108" s="80">
        <v>6.5265486725663721E-2</v>
      </c>
      <c r="O108" s="81">
        <v>7.3886639676113364E-2</v>
      </c>
      <c r="P108" s="82">
        <v>7.6421248835041936E-2</v>
      </c>
      <c r="Q108" s="82">
        <v>0.10098176718092566</v>
      </c>
      <c r="R108" s="37">
        <v>0.10400866738894908</v>
      </c>
      <c r="S108" s="96">
        <v>7.0288887326913616E-2</v>
      </c>
      <c r="T108" s="96">
        <v>8.1831290555155006E-2</v>
      </c>
      <c r="U108" s="47">
        <v>9.2284976005906239E-2</v>
      </c>
      <c r="V108" s="95">
        <v>6.9198012775017748E-2</v>
      </c>
      <c r="W108" s="47">
        <v>8.6226203807390822E-2</v>
      </c>
    </row>
    <row r="109" spans="1:23" ht="14.1" customHeight="1" thickBot="1" x14ac:dyDescent="0.35">
      <c r="A109" s="42"/>
      <c r="B109" s="125" t="s">
        <v>24</v>
      </c>
      <c r="C109" s="35" t="s">
        <v>23</v>
      </c>
      <c r="D109" s="83">
        <v>0.11282051282051282</v>
      </c>
      <c r="E109" s="84">
        <v>9.838998211091235E-2</v>
      </c>
      <c r="F109" s="84">
        <v>8.1314878892733561E-2</v>
      </c>
      <c r="G109" s="84">
        <v>7.705192629815745E-2</v>
      </c>
      <c r="H109" s="84">
        <v>9.9821746880570411E-2</v>
      </c>
      <c r="I109" s="84">
        <v>9.4837935174069632E-2</v>
      </c>
      <c r="J109" s="84">
        <v>8.9743589743589744E-2</v>
      </c>
      <c r="K109" s="84">
        <v>9.5081967213114751E-2</v>
      </c>
      <c r="L109" s="84">
        <v>9.2624356775300176E-2</v>
      </c>
      <c r="M109" s="84">
        <v>8.8435374149659865E-2</v>
      </c>
      <c r="N109" s="84">
        <v>0.103515625</v>
      </c>
      <c r="O109" s="85">
        <v>7.763401109057301E-2</v>
      </c>
      <c r="P109" s="85">
        <v>9.9630996309963096E-2</v>
      </c>
      <c r="Q109" s="86">
        <v>0.12784588441330999</v>
      </c>
      <c r="R109" s="87">
        <v>0.12361331220285261</v>
      </c>
      <c r="S109" s="98">
        <v>9.7476163768928772E-2</v>
      </c>
      <c r="T109" s="98">
        <v>0.10217654171704958</v>
      </c>
      <c r="U109" s="99">
        <v>0.11754587155963303</v>
      </c>
      <c r="V109" s="97">
        <v>9.3416927899686517E-2</v>
      </c>
      <c r="W109" s="99">
        <v>0.12784588441330999</v>
      </c>
    </row>
    <row r="110" spans="1:23" s="131" customFormat="1" ht="14.1" customHeight="1" thickBot="1" x14ac:dyDescent="0.35">
      <c r="A110" s="127"/>
      <c r="B110" s="249" t="s">
        <v>334</v>
      </c>
      <c r="C110" s="250"/>
      <c r="D110" s="133">
        <v>8.6981078791301888E-2</v>
      </c>
      <c r="E110" s="134">
        <v>7.3240200732402005E-2</v>
      </c>
      <c r="F110" s="134">
        <v>7.1059079771304115E-2</v>
      </c>
      <c r="G110" s="134">
        <v>6.3208191126279858E-2</v>
      </c>
      <c r="H110" s="134">
        <v>7.4578989574979951E-2</v>
      </c>
      <c r="I110" s="134">
        <v>7.8930617441120302E-2</v>
      </c>
      <c r="J110" s="134">
        <v>7.1224701608718216E-2</v>
      </c>
      <c r="K110" s="134">
        <v>7.3099415204678359E-2</v>
      </c>
      <c r="L110" s="134">
        <v>7.6370409792442792E-2</v>
      </c>
      <c r="M110" s="134">
        <v>7.4792243767313013E-2</v>
      </c>
      <c r="N110" s="134">
        <v>7.8475042578278531E-2</v>
      </c>
      <c r="O110" s="135">
        <v>7.4950429610046262E-2</v>
      </c>
      <c r="P110" s="135">
        <v>8.906269711113915E-2</v>
      </c>
      <c r="Q110" s="135">
        <v>9.4631986718317657E-2</v>
      </c>
      <c r="R110" s="136">
        <v>0.10989151244416082</v>
      </c>
      <c r="S110" s="134">
        <v>7.9428531088402962E-2</v>
      </c>
      <c r="T110" s="134">
        <v>8.6135563380281693E-2</v>
      </c>
      <c r="U110" s="137">
        <v>9.791213571117878E-2</v>
      </c>
      <c r="V110" s="133">
        <v>7.7635437567525847E-2</v>
      </c>
      <c r="W110" s="137">
        <v>9.282635467980295E-2</v>
      </c>
    </row>
    <row r="111" spans="1:23" s="39" customFormat="1" ht="27.9" customHeight="1" thickBot="1" x14ac:dyDescent="0.35">
      <c r="A111" s="40"/>
      <c r="B111" s="57"/>
      <c r="D111" s="58"/>
      <c r="S111" s="56"/>
      <c r="T111" s="56"/>
      <c r="U111" s="56"/>
    </row>
    <row r="112" spans="1:23" ht="14.1" customHeight="1" x14ac:dyDescent="0.3">
      <c r="A112" s="41" t="s">
        <v>124</v>
      </c>
      <c r="B112" s="38" t="s">
        <v>27</v>
      </c>
      <c r="C112" s="43" t="s">
        <v>237</v>
      </c>
      <c r="D112" s="75">
        <v>1.4613778705636743E-2</v>
      </c>
      <c r="E112" s="76">
        <v>9.3632958801498131E-3</v>
      </c>
      <c r="F112" s="76">
        <v>5.8139534883720929E-3</v>
      </c>
      <c r="G112" s="76">
        <v>1.4861995753715499E-2</v>
      </c>
      <c r="H112" s="76">
        <v>1.3856812933025405E-2</v>
      </c>
      <c r="I112" s="76">
        <v>1.7621145374449341E-2</v>
      </c>
      <c r="J112" s="76">
        <v>2.1459227467811159E-2</v>
      </c>
      <c r="K112" s="76">
        <v>1.4134275618374558E-2</v>
      </c>
      <c r="L112" s="76">
        <v>1.5065913370998116E-2</v>
      </c>
      <c r="M112" s="76">
        <v>1.1450381679389313E-2</v>
      </c>
      <c r="N112" s="76">
        <v>1.9955654101995565E-2</v>
      </c>
      <c r="O112" s="77">
        <v>2.321083172147002E-2</v>
      </c>
      <c r="P112" s="77">
        <v>2.5362318840579712E-2</v>
      </c>
      <c r="Q112" s="77">
        <v>2.1226415094339621E-2</v>
      </c>
      <c r="R112" s="78">
        <v>4.2990654205607479E-2</v>
      </c>
      <c r="S112" s="92">
        <v>1.8113511337716357E-2</v>
      </c>
      <c r="T112" s="93">
        <v>2.3442732752846619E-2</v>
      </c>
      <c r="U112" s="94">
        <v>3.0443414956982131E-2</v>
      </c>
      <c r="V112" s="24"/>
    </row>
    <row r="113" spans="1:23" ht="14.1" customHeight="1" thickBot="1" x14ac:dyDescent="0.35">
      <c r="A113" s="42"/>
      <c r="B113" s="125" t="s">
        <v>46</v>
      </c>
      <c r="C113" s="35" t="s">
        <v>236</v>
      </c>
      <c r="D113" s="79">
        <v>1.4981273408239701E-2</v>
      </c>
      <c r="E113" s="80">
        <v>1.2589928057553957E-2</v>
      </c>
      <c r="F113" s="80">
        <v>3.2646048109965638E-2</v>
      </c>
      <c r="G113" s="80">
        <v>2.276707530647986E-2</v>
      </c>
      <c r="H113" s="80">
        <v>2.5236593059936908E-2</v>
      </c>
      <c r="I113" s="80">
        <v>1.1023622047244094E-2</v>
      </c>
      <c r="J113" s="80">
        <v>2.4193548387096774E-2</v>
      </c>
      <c r="K113" s="80">
        <v>1.6344725111441308E-2</v>
      </c>
      <c r="L113" s="80">
        <v>2.1705426356589147E-2</v>
      </c>
      <c r="M113" s="80">
        <v>2.9585798816568046E-2</v>
      </c>
      <c r="N113" s="80">
        <v>2.6800670016750419E-2</v>
      </c>
      <c r="O113" s="81">
        <v>2.6223776223776224E-2</v>
      </c>
      <c r="P113" s="81">
        <v>2.9689608636977057E-2</v>
      </c>
      <c r="Q113" s="81">
        <v>2.2727272727272728E-2</v>
      </c>
      <c r="R113" s="37">
        <v>3.2425421530479899E-2</v>
      </c>
      <c r="S113" s="95">
        <v>2.3551677005572494E-2</v>
      </c>
      <c r="T113" s="96">
        <v>2.6276648487853247E-2</v>
      </c>
      <c r="U113" s="47">
        <v>2.8429602888086644E-2</v>
      </c>
      <c r="V113" s="24"/>
    </row>
    <row r="114" spans="1:23" ht="14.1" customHeight="1" x14ac:dyDescent="0.3">
      <c r="A114" s="42"/>
      <c r="B114" s="125" t="s">
        <v>328</v>
      </c>
      <c r="C114" s="35" t="s">
        <v>4</v>
      </c>
      <c r="D114" s="79">
        <v>4.1890440386680987E-2</v>
      </c>
      <c r="E114" s="80">
        <v>3.2934131736526949E-2</v>
      </c>
      <c r="F114" s="80">
        <v>3.6093418259023353E-2</v>
      </c>
      <c r="G114" s="80">
        <v>4.7483380816714153E-2</v>
      </c>
      <c r="H114" s="80">
        <v>3.574788334901223E-2</v>
      </c>
      <c r="I114" s="80">
        <v>3.283302063789869E-2</v>
      </c>
      <c r="J114" s="80">
        <v>4.2333019755409221E-2</v>
      </c>
      <c r="K114" s="80">
        <v>4.08745247148289E-2</v>
      </c>
      <c r="L114" s="80">
        <v>2.8717948717948718E-2</v>
      </c>
      <c r="M114" s="80">
        <v>3.3138401559454189E-2</v>
      </c>
      <c r="N114" s="80">
        <v>3.1015037593984961E-2</v>
      </c>
      <c r="O114" s="81">
        <v>2.75049115913556E-2</v>
      </c>
      <c r="P114" s="81">
        <v>3.0783582089552237E-2</v>
      </c>
      <c r="Q114" s="82">
        <v>3.0947775628626693E-2</v>
      </c>
      <c r="R114" s="37">
        <v>3.8267875125881166E-2</v>
      </c>
      <c r="S114" s="95">
        <v>3.5365377100429855E-2</v>
      </c>
      <c r="T114" s="96">
        <v>2.9769526248399489E-2</v>
      </c>
      <c r="U114" s="47">
        <v>3.3236527912229752E-2</v>
      </c>
      <c r="V114" s="92">
        <v>2.9803424223208624E-2</v>
      </c>
      <c r="W114" s="94">
        <v>3.0947775628626693E-2</v>
      </c>
    </row>
    <row r="115" spans="1:23" ht="14.1" customHeight="1" x14ac:dyDescent="0.3">
      <c r="A115" s="42"/>
      <c r="B115" s="125" t="s">
        <v>10</v>
      </c>
      <c r="C115" s="35" t="s">
        <v>235</v>
      </c>
      <c r="D115" s="79">
        <v>2.6539278131634821E-2</v>
      </c>
      <c r="E115" s="80">
        <v>2.5465230166503428E-2</v>
      </c>
      <c r="F115" s="80">
        <v>1.9981834695731154E-2</v>
      </c>
      <c r="G115" s="80">
        <v>1.9398642095053348E-2</v>
      </c>
      <c r="H115" s="80">
        <v>1.9193857965451054E-2</v>
      </c>
      <c r="I115" s="80">
        <v>2.8571428571428571E-2</v>
      </c>
      <c r="J115" s="80">
        <v>3.0247479376718608E-2</v>
      </c>
      <c r="K115" s="80">
        <v>2.583732057416268E-2</v>
      </c>
      <c r="L115" s="80">
        <v>2.973240832507433E-2</v>
      </c>
      <c r="M115" s="80">
        <v>2.8957528957528959E-2</v>
      </c>
      <c r="N115" s="80">
        <v>2.3255813953488372E-2</v>
      </c>
      <c r="O115" s="81">
        <v>2.734375E-2</v>
      </c>
      <c r="P115" s="82">
        <v>2.9501525940996948E-2</v>
      </c>
      <c r="Q115" s="82">
        <v>2.1231422505307854E-2</v>
      </c>
      <c r="R115" s="37">
        <v>3.215434083601286E-2</v>
      </c>
      <c r="S115" s="95">
        <v>2.5767829255596043E-2</v>
      </c>
      <c r="T115" s="96">
        <v>2.611054594777891E-2</v>
      </c>
      <c r="U115" s="47">
        <v>2.7641707487753672E-2</v>
      </c>
      <c r="V115" s="95">
        <v>2.643171806167401E-2</v>
      </c>
      <c r="W115" s="47">
        <v>2.5454545454545455E-2</v>
      </c>
    </row>
    <row r="116" spans="1:23" ht="14.1" customHeight="1" x14ac:dyDescent="0.3">
      <c r="A116" s="42"/>
      <c r="B116" s="125" t="s">
        <v>125</v>
      </c>
      <c r="C116" s="35" t="s">
        <v>126</v>
      </c>
      <c r="D116" s="79">
        <v>2.1505376344086023E-2</v>
      </c>
      <c r="E116" s="80">
        <v>2.3255813953488372E-2</v>
      </c>
      <c r="F116" s="80">
        <v>2.0134228187919462E-2</v>
      </c>
      <c r="G116" s="80">
        <v>2.4249422632794459E-2</v>
      </c>
      <c r="H116" s="80">
        <v>3.1319910514541388E-2</v>
      </c>
      <c r="I116" s="80">
        <v>1.9428571428571427E-2</v>
      </c>
      <c r="J116" s="80">
        <v>2.6726057906458798E-2</v>
      </c>
      <c r="K116" s="80">
        <v>2.3784901758014478E-2</v>
      </c>
      <c r="L116" s="80">
        <v>2.3724792408066429E-2</v>
      </c>
      <c r="M116" s="80">
        <v>3.117782909930716E-2</v>
      </c>
      <c r="N116" s="80">
        <v>1.9384264538198404E-2</v>
      </c>
      <c r="O116" s="82">
        <v>2.5730994152046785E-2</v>
      </c>
      <c r="P116" s="82">
        <v>1.9527235354573486E-2</v>
      </c>
      <c r="Q116" s="82">
        <v>2.9531568228105907E-2</v>
      </c>
      <c r="R116" s="37">
        <v>2.7995520716685332E-2</v>
      </c>
      <c r="S116" s="95">
        <v>2.4514200298953664E-2</v>
      </c>
      <c r="T116" s="96">
        <v>2.491103202846975E-2</v>
      </c>
      <c r="U116" s="47">
        <v>2.5632022471910113E-2</v>
      </c>
      <c r="V116" s="95">
        <v>2.4748646558391339E-2</v>
      </c>
      <c r="W116" s="47">
        <v>2.491103202846975E-2</v>
      </c>
    </row>
    <row r="117" spans="1:23" ht="14.1" customHeight="1" x14ac:dyDescent="0.3">
      <c r="A117" s="42"/>
      <c r="B117" s="125" t="s">
        <v>21</v>
      </c>
      <c r="C117" s="35" t="s">
        <v>20</v>
      </c>
      <c r="D117" s="79">
        <v>1.1351909184726523E-2</v>
      </c>
      <c r="E117" s="80">
        <v>1.8556701030927835E-2</v>
      </c>
      <c r="F117" s="80">
        <v>1.5182186234817813E-2</v>
      </c>
      <c r="G117" s="80">
        <v>1.098901098901099E-2</v>
      </c>
      <c r="H117" s="80">
        <v>2.9319371727748691E-2</v>
      </c>
      <c r="I117" s="80">
        <v>2.0576131687242798E-2</v>
      </c>
      <c r="J117" s="80">
        <v>0.02</v>
      </c>
      <c r="K117" s="80">
        <v>2.2222222222222223E-2</v>
      </c>
      <c r="L117" s="80">
        <v>3.41796875E-2</v>
      </c>
      <c r="M117" s="80">
        <v>2.7579162410623085E-2</v>
      </c>
      <c r="N117" s="80">
        <v>2.4107142857142858E-2</v>
      </c>
      <c r="O117" s="82">
        <v>3.5398230088495575E-2</v>
      </c>
      <c r="P117" s="82">
        <v>2.649656526005888E-2</v>
      </c>
      <c r="Q117" s="82">
        <v>2.4263431542461005E-2</v>
      </c>
      <c r="R117" s="37">
        <v>2.7360988526037071E-2</v>
      </c>
      <c r="S117" s="95">
        <v>2.3351918661856347E-2</v>
      </c>
      <c r="T117" s="96">
        <v>2.8526645768025077E-2</v>
      </c>
      <c r="U117" s="47">
        <v>2.601330913490623E-2</v>
      </c>
      <c r="V117" s="95">
        <v>2.8498238872878643E-2</v>
      </c>
      <c r="W117" s="47">
        <v>2.8526645768025077E-2</v>
      </c>
    </row>
    <row r="118" spans="1:23" ht="14.1" customHeight="1" x14ac:dyDescent="0.3">
      <c r="A118" s="42"/>
      <c r="B118" s="125" t="s">
        <v>9</v>
      </c>
      <c r="C118" s="35" t="s">
        <v>8</v>
      </c>
      <c r="D118" s="79">
        <v>2.3419203747072601E-2</v>
      </c>
      <c r="E118" s="80">
        <v>2.4193548387096774E-2</v>
      </c>
      <c r="F118" s="80">
        <v>2.7972027972027972E-2</v>
      </c>
      <c r="G118" s="80">
        <v>3.0567685589519649E-2</v>
      </c>
      <c r="H118" s="80">
        <v>2.6966292134831461E-2</v>
      </c>
      <c r="I118" s="80">
        <v>2.7196652719665274E-2</v>
      </c>
      <c r="J118" s="80">
        <v>3.5160289555325748E-2</v>
      </c>
      <c r="K118" s="80">
        <v>2.577873254564984E-2</v>
      </c>
      <c r="L118" s="80">
        <v>3.5902851108764518E-2</v>
      </c>
      <c r="M118" s="80">
        <v>3.229166666666667E-2</v>
      </c>
      <c r="N118" s="80">
        <v>2.6262626262626262E-2</v>
      </c>
      <c r="O118" s="81">
        <v>3.2913843175217811E-2</v>
      </c>
      <c r="P118" s="82">
        <v>2.2633744855967079E-2</v>
      </c>
      <c r="Q118" s="82">
        <v>3.4090909090909088E-2</v>
      </c>
      <c r="R118" s="37">
        <v>2.4437927663734114E-2</v>
      </c>
      <c r="S118" s="95">
        <v>2.8624990987093517E-2</v>
      </c>
      <c r="T118" s="96">
        <v>2.9531192321889995E-2</v>
      </c>
      <c r="U118" s="47">
        <v>2.6306039273805114E-2</v>
      </c>
      <c r="V118" s="95">
        <v>3.0506201810258128E-2</v>
      </c>
      <c r="W118" s="47">
        <v>2.7446300715990454E-2</v>
      </c>
    </row>
    <row r="119" spans="1:23" ht="14.1" customHeight="1" x14ac:dyDescent="0.3">
      <c r="A119" s="42"/>
      <c r="B119" s="125" t="s">
        <v>15</v>
      </c>
      <c r="C119" s="35" t="s">
        <v>14</v>
      </c>
      <c r="D119" s="79">
        <v>1.1566771819137749E-2</v>
      </c>
      <c r="E119" s="80">
        <v>1.2961116650049851E-2</v>
      </c>
      <c r="F119" s="80">
        <v>1.1273957158962795E-2</v>
      </c>
      <c r="G119" s="80">
        <v>2.7472527472527472E-2</v>
      </c>
      <c r="H119" s="80">
        <v>2.6732673267326732E-2</v>
      </c>
      <c r="I119" s="80">
        <v>2.1696252465483234E-2</v>
      </c>
      <c r="J119" s="80">
        <v>2.6557711950970377E-2</v>
      </c>
      <c r="K119" s="80">
        <v>2.2289766970618033E-2</v>
      </c>
      <c r="L119" s="80">
        <v>3.4410844629822732E-2</v>
      </c>
      <c r="M119" s="80">
        <v>3.0237580993520519E-2</v>
      </c>
      <c r="N119" s="80">
        <v>2.6548672566371681E-2</v>
      </c>
      <c r="O119" s="81">
        <v>3.4412955465587043E-2</v>
      </c>
      <c r="P119" s="82">
        <v>3.2618825722273995E-2</v>
      </c>
      <c r="Q119" s="82">
        <v>2.5245441795231416E-2</v>
      </c>
      <c r="R119" s="37">
        <v>2.4918743228602384E-2</v>
      </c>
      <c r="S119" s="95">
        <v>2.4671399451746678E-2</v>
      </c>
      <c r="T119" s="96">
        <v>3.1362653208363372E-2</v>
      </c>
      <c r="U119" s="47">
        <v>2.8054632705795498E-2</v>
      </c>
      <c r="V119" s="95">
        <v>3.0518097941802696E-2</v>
      </c>
      <c r="W119" s="47">
        <v>2.9675251959686452E-2</v>
      </c>
    </row>
    <row r="120" spans="1:23" ht="14.1" customHeight="1" thickBot="1" x14ac:dyDescent="0.35">
      <c r="A120" s="42"/>
      <c r="B120" s="125" t="s">
        <v>24</v>
      </c>
      <c r="C120" s="35" t="s">
        <v>23</v>
      </c>
      <c r="D120" s="83">
        <v>1.7094017094017096E-2</v>
      </c>
      <c r="E120" s="84">
        <v>1.0733452593917709E-2</v>
      </c>
      <c r="F120" s="84">
        <v>1.7301038062283738E-2</v>
      </c>
      <c r="G120" s="84">
        <v>2.0100502512562814E-2</v>
      </c>
      <c r="H120" s="84">
        <v>1.7825311942959002E-2</v>
      </c>
      <c r="I120" s="84">
        <v>1.920768307322929E-2</v>
      </c>
      <c r="J120" s="84">
        <v>2.2435897435897436E-2</v>
      </c>
      <c r="K120" s="84">
        <v>1.8032786885245903E-2</v>
      </c>
      <c r="L120" s="84">
        <v>3.0874785591766724E-2</v>
      </c>
      <c r="M120" s="84">
        <v>2.7210884353741496E-2</v>
      </c>
      <c r="N120" s="84">
        <v>3.3203125E-2</v>
      </c>
      <c r="O120" s="85">
        <v>1.8484288354898338E-2</v>
      </c>
      <c r="P120" s="85">
        <v>2.2140221402214021E-2</v>
      </c>
      <c r="Q120" s="86">
        <v>3.6777583187390543E-2</v>
      </c>
      <c r="R120" s="87">
        <v>2.0602218700475437E-2</v>
      </c>
      <c r="S120" s="97">
        <v>2.1985417835109367E-2</v>
      </c>
      <c r="T120" s="98">
        <v>2.5997581620314389E-2</v>
      </c>
      <c r="U120" s="99">
        <v>2.6376146788990827E-2</v>
      </c>
      <c r="V120" s="97">
        <v>2.4451410658307211E-2</v>
      </c>
      <c r="W120" s="99">
        <v>3.6777583187390543E-2</v>
      </c>
    </row>
    <row r="121" spans="1:23" s="131" customFormat="1" ht="14.1" customHeight="1" thickBot="1" x14ac:dyDescent="0.35">
      <c r="A121" s="127"/>
      <c r="B121" s="249" t="s">
        <v>334</v>
      </c>
      <c r="C121" s="250"/>
      <c r="D121" s="133">
        <v>2.1039254447896075E-2</v>
      </c>
      <c r="E121" s="134">
        <v>2.0208870202088704E-2</v>
      </c>
      <c r="F121" s="134">
        <v>2.1099918322896816E-2</v>
      </c>
      <c r="G121" s="134">
        <v>2.5392491467576793E-2</v>
      </c>
      <c r="H121" s="134">
        <v>2.6329858326650628E-2</v>
      </c>
      <c r="I121" s="134">
        <v>2.3042647994907701E-2</v>
      </c>
      <c r="J121" s="134">
        <v>2.8671510119356512E-2</v>
      </c>
      <c r="K121" s="134">
        <v>2.4408848207475211E-2</v>
      </c>
      <c r="L121" s="134">
        <v>2.9270888770622672E-2</v>
      </c>
      <c r="M121" s="134">
        <v>2.8888009497427779E-2</v>
      </c>
      <c r="N121" s="134">
        <v>2.5546967116467968E-2</v>
      </c>
      <c r="O121" s="135">
        <v>2.8949107732980834E-2</v>
      </c>
      <c r="P121" s="135">
        <v>2.6870190488204871E-2</v>
      </c>
      <c r="Q121" s="135">
        <v>2.7255118981737686E-2</v>
      </c>
      <c r="R121" s="136">
        <v>2.9738353541799618E-2</v>
      </c>
      <c r="S121" s="133">
        <v>2.5820229081731701E-2</v>
      </c>
      <c r="T121" s="134">
        <v>2.7684859154929579E-2</v>
      </c>
      <c r="U121" s="137">
        <v>2.7968682035667682E-2</v>
      </c>
      <c r="V121" s="133">
        <v>2.8142203014868548E-2</v>
      </c>
      <c r="W121" s="137">
        <v>2.7863300492610838E-2</v>
      </c>
    </row>
    <row r="122" spans="1:23" s="39" customFormat="1" ht="27.9" customHeight="1" thickBot="1" x14ac:dyDescent="0.35">
      <c r="A122" s="40"/>
      <c r="B122" s="57"/>
      <c r="D122" s="58"/>
      <c r="S122" s="56"/>
      <c r="T122" s="56"/>
      <c r="U122" s="56"/>
    </row>
    <row r="123" spans="1:23" ht="14.1" customHeight="1" x14ac:dyDescent="0.3">
      <c r="A123" s="41" t="s">
        <v>169</v>
      </c>
      <c r="B123" s="38" t="s">
        <v>27</v>
      </c>
      <c r="C123" s="43" t="s">
        <v>237</v>
      </c>
      <c r="D123" s="71">
        <v>296</v>
      </c>
      <c r="E123" s="30">
        <v>335</v>
      </c>
      <c r="F123" s="30">
        <v>315</v>
      </c>
      <c r="G123" s="30">
        <v>292</v>
      </c>
      <c r="H123" s="30">
        <v>259</v>
      </c>
      <c r="I123" s="30">
        <v>270</v>
      </c>
      <c r="J123" s="30">
        <v>284</v>
      </c>
      <c r="K123" s="30">
        <v>335</v>
      </c>
      <c r="L123" s="30">
        <v>326</v>
      </c>
      <c r="M123" s="30">
        <v>317</v>
      </c>
      <c r="N123" s="30">
        <v>267</v>
      </c>
      <c r="O123" s="30">
        <v>295</v>
      </c>
      <c r="P123" s="30">
        <v>326</v>
      </c>
      <c r="Q123" s="30">
        <v>244</v>
      </c>
      <c r="R123" s="59">
        <v>300</v>
      </c>
      <c r="S123" s="71">
        <v>4461</v>
      </c>
      <c r="T123" s="31">
        <v>865</v>
      </c>
      <c r="U123" s="45">
        <v>870</v>
      </c>
      <c r="V123" s="24"/>
    </row>
    <row r="124" spans="1:23" ht="14.1" customHeight="1" thickBot="1" x14ac:dyDescent="0.35">
      <c r="A124" s="42"/>
      <c r="B124" s="125" t="s">
        <v>46</v>
      </c>
      <c r="C124" s="35" t="s">
        <v>236</v>
      </c>
      <c r="D124" s="72">
        <v>323</v>
      </c>
      <c r="E124" s="55">
        <v>330</v>
      </c>
      <c r="F124" s="55">
        <v>363</v>
      </c>
      <c r="G124" s="55">
        <v>331</v>
      </c>
      <c r="H124" s="55">
        <v>386</v>
      </c>
      <c r="I124" s="55">
        <v>354</v>
      </c>
      <c r="J124" s="55">
        <v>366</v>
      </c>
      <c r="K124" s="55">
        <v>418</v>
      </c>
      <c r="L124" s="55">
        <v>393</v>
      </c>
      <c r="M124" s="55">
        <v>414</v>
      </c>
      <c r="N124" s="55">
        <v>337</v>
      </c>
      <c r="O124" s="55">
        <v>327</v>
      </c>
      <c r="P124" s="55">
        <v>432</v>
      </c>
      <c r="Q124" s="55">
        <v>442</v>
      </c>
      <c r="R124" s="34">
        <v>420</v>
      </c>
      <c r="S124" s="73">
        <v>5636</v>
      </c>
      <c r="T124" s="32">
        <v>1201</v>
      </c>
      <c r="U124" s="44">
        <v>1294</v>
      </c>
      <c r="V124" s="24"/>
    </row>
    <row r="125" spans="1:23" ht="14.1" customHeight="1" x14ac:dyDescent="0.3">
      <c r="A125" s="42"/>
      <c r="B125" s="125" t="s">
        <v>328</v>
      </c>
      <c r="C125" s="35" t="s">
        <v>4</v>
      </c>
      <c r="D125" s="72">
        <v>552</v>
      </c>
      <c r="E125" s="55">
        <v>581</v>
      </c>
      <c r="F125" s="55">
        <v>532</v>
      </c>
      <c r="G125" s="55">
        <v>645</v>
      </c>
      <c r="H125" s="55">
        <v>617</v>
      </c>
      <c r="I125" s="55">
        <v>604</v>
      </c>
      <c r="J125" s="55">
        <v>592</v>
      </c>
      <c r="K125" s="55">
        <v>598</v>
      </c>
      <c r="L125" s="55">
        <v>560</v>
      </c>
      <c r="M125" s="55">
        <v>567</v>
      </c>
      <c r="N125" s="55">
        <v>607</v>
      </c>
      <c r="O125" s="55">
        <v>582</v>
      </c>
      <c r="P125" s="55">
        <v>596</v>
      </c>
      <c r="Q125" s="60">
        <v>576</v>
      </c>
      <c r="R125" s="34">
        <v>493</v>
      </c>
      <c r="S125" s="73">
        <v>8702</v>
      </c>
      <c r="T125" s="32">
        <v>1754</v>
      </c>
      <c r="U125" s="44">
        <v>1665</v>
      </c>
      <c r="V125" s="71">
        <v>1785</v>
      </c>
      <c r="W125" s="45">
        <v>576</v>
      </c>
    </row>
    <row r="126" spans="1:23" ht="14.1" customHeight="1" x14ac:dyDescent="0.3">
      <c r="A126" s="42"/>
      <c r="B126" s="125" t="s">
        <v>10</v>
      </c>
      <c r="C126" s="35" t="s">
        <v>235</v>
      </c>
      <c r="D126" s="72">
        <v>518</v>
      </c>
      <c r="E126" s="55">
        <v>589</v>
      </c>
      <c r="F126" s="55">
        <v>631</v>
      </c>
      <c r="G126" s="55">
        <v>608</v>
      </c>
      <c r="H126" s="55">
        <v>622</v>
      </c>
      <c r="I126" s="55">
        <v>638</v>
      </c>
      <c r="J126" s="55">
        <v>641</v>
      </c>
      <c r="K126" s="55">
        <v>620</v>
      </c>
      <c r="L126" s="55">
        <v>584</v>
      </c>
      <c r="M126" s="55">
        <v>610</v>
      </c>
      <c r="N126" s="55">
        <v>632</v>
      </c>
      <c r="O126" s="55">
        <v>588</v>
      </c>
      <c r="P126" s="60">
        <v>552</v>
      </c>
      <c r="Q126" s="60">
        <v>546</v>
      </c>
      <c r="R126" s="34">
        <v>510</v>
      </c>
      <c r="S126" s="73">
        <v>8889</v>
      </c>
      <c r="T126" s="32">
        <v>1686</v>
      </c>
      <c r="U126" s="44">
        <v>1608</v>
      </c>
      <c r="V126" s="73">
        <v>1830</v>
      </c>
      <c r="W126" s="44">
        <v>1098</v>
      </c>
    </row>
    <row r="127" spans="1:23" ht="14.1" customHeight="1" x14ac:dyDescent="0.3">
      <c r="A127" s="42"/>
      <c r="B127" s="125" t="s">
        <v>125</v>
      </c>
      <c r="C127" s="35" t="s">
        <v>126</v>
      </c>
      <c r="D127" s="72">
        <v>448</v>
      </c>
      <c r="E127" s="55">
        <v>511</v>
      </c>
      <c r="F127" s="55">
        <v>520</v>
      </c>
      <c r="G127" s="55">
        <v>463</v>
      </c>
      <c r="H127" s="55">
        <v>504</v>
      </c>
      <c r="I127" s="55">
        <v>508</v>
      </c>
      <c r="J127" s="55">
        <v>487</v>
      </c>
      <c r="K127" s="55">
        <v>535</v>
      </c>
      <c r="L127" s="55">
        <v>486</v>
      </c>
      <c r="M127" s="55">
        <v>479</v>
      </c>
      <c r="N127" s="55">
        <v>507</v>
      </c>
      <c r="O127" s="60">
        <v>490</v>
      </c>
      <c r="P127" s="60">
        <v>548</v>
      </c>
      <c r="Q127" s="60">
        <v>508</v>
      </c>
      <c r="R127" s="34">
        <v>493</v>
      </c>
      <c r="S127" s="73">
        <v>7487</v>
      </c>
      <c r="T127" s="32">
        <v>1546</v>
      </c>
      <c r="U127" s="44">
        <v>1549</v>
      </c>
      <c r="V127" s="73">
        <v>1472</v>
      </c>
      <c r="W127" s="44">
        <v>1546</v>
      </c>
    </row>
    <row r="128" spans="1:23" ht="14.1" customHeight="1" x14ac:dyDescent="0.3">
      <c r="A128" s="42"/>
      <c r="B128" s="125" t="s">
        <v>21</v>
      </c>
      <c r="C128" s="35" t="s">
        <v>20</v>
      </c>
      <c r="D128" s="72">
        <v>566</v>
      </c>
      <c r="E128" s="55">
        <v>567</v>
      </c>
      <c r="F128" s="55">
        <v>578</v>
      </c>
      <c r="G128" s="55">
        <v>530</v>
      </c>
      <c r="H128" s="55">
        <v>544</v>
      </c>
      <c r="I128" s="55">
        <v>569</v>
      </c>
      <c r="J128" s="55">
        <v>568</v>
      </c>
      <c r="K128" s="55">
        <v>584</v>
      </c>
      <c r="L128" s="55">
        <v>570</v>
      </c>
      <c r="M128" s="55">
        <v>559</v>
      </c>
      <c r="N128" s="55">
        <v>631</v>
      </c>
      <c r="O128" s="60">
        <v>553</v>
      </c>
      <c r="P128" s="60">
        <v>564</v>
      </c>
      <c r="Q128" s="60">
        <v>616</v>
      </c>
      <c r="R128" s="34">
        <v>603</v>
      </c>
      <c r="S128" s="73">
        <v>8602</v>
      </c>
      <c r="T128" s="32">
        <v>1733</v>
      </c>
      <c r="U128" s="44">
        <v>1783</v>
      </c>
      <c r="V128" s="73">
        <v>1760</v>
      </c>
      <c r="W128" s="44">
        <v>1733</v>
      </c>
    </row>
    <row r="129" spans="1:23" ht="14.1" customHeight="1" x14ac:dyDescent="0.3">
      <c r="A129" s="42"/>
      <c r="B129" s="125" t="s">
        <v>9</v>
      </c>
      <c r="C129" s="35" t="s">
        <v>8</v>
      </c>
      <c r="D129" s="72">
        <v>500</v>
      </c>
      <c r="E129" s="55">
        <v>512</v>
      </c>
      <c r="F129" s="55">
        <v>489</v>
      </c>
      <c r="G129" s="55">
        <v>528</v>
      </c>
      <c r="H129" s="55">
        <v>510</v>
      </c>
      <c r="I129" s="55">
        <v>560</v>
      </c>
      <c r="J129" s="55">
        <v>558</v>
      </c>
      <c r="K129" s="55">
        <v>536</v>
      </c>
      <c r="L129" s="55">
        <v>536</v>
      </c>
      <c r="M129" s="55">
        <v>546</v>
      </c>
      <c r="N129" s="55">
        <v>587</v>
      </c>
      <c r="O129" s="55">
        <v>581</v>
      </c>
      <c r="P129" s="60">
        <v>559</v>
      </c>
      <c r="Q129" s="60">
        <v>417</v>
      </c>
      <c r="R129" s="34">
        <v>519</v>
      </c>
      <c r="S129" s="73">
        <v>7938</v>
      </c>
      <c r="T129" s="32">
        <v>1557</v>
      </c>
      <c r="U129" s="44">
        <v>1495</v>
      </c>
      <c r="V129" s="73">
        <v>1714</v>
      </c>
      <c r="W129" s="44">
        <v>976</v>
      </c>
    </row>
    <row r="130" spans="1:23" ht="14.1" customHeight="1" x14ac:dyDescent="0.3">
      <c r="A130" s="42"/>
      <c r="B130" s="125" t="s">
        <v>15</v>
      </c>
      <c r="C130" s="35" t="s">
        <v>14</v>
      </c>
      <c r="D130" s="72">
        <v>573</v>
      </c>
      <c r="E130" s="55">
        <v>591</v>
      </c>
      <c r="F130" s="55">
        <v>531</v>
      </c>
      <c r="G130" s="55">
        <v>537</v>
      </c>
      <c r="H130" s="55">
        <v>610</v>
      </c>
      <c r="I130" s="55">
        <v>594</v>
      </c>
      <c r="J130" s="55">
        <v>546</v>
      </c>
      <c r="K130" s="55">
        <v>573</v>
      </c>
      <c r="L130" s="55">
        <v>528</v>
      </c>
      <c r="M130" s="55">
        <v>507</v>
      </c>
      <c r="N130" s="55">
        <v>518</v>
      </c>
      <c r="O130" s="55">
        <v>541</v>
      </c>
      <c r="P130" s="60">
        <v>622</v>
      </c>
      <c r="Q130" s="60">
        <v>435</v>
      </c>
      <c r="R130" s="34">
        <v>495</v>
      </c>
      <c r="S130" s="73">
        <v>8201</v>
      </c>
      <c r="T130" s="32">
        <v>1598</v>
      </c>
      <c r="U130" s="44">
        <v>1552</v>
      </c>
      <c r="V130" s="73">
        <v>1566</v>
      </c>
      <c r="W130" s="44">
        <v>1057</v>
      </c>
    </row>
    <row r="131" spans="1:23" ht="14.1" customHeight="1" thickBot="1" x14ac:dyDescent="0.35">
      <c r="A131" s="42"/>
      <c r="B131" s="125" t="s">
        <v>24</v>
      </c>
      <c r="C131" s="35" t="s">
        <v>23</v>
      </c>
      <c r="D131" s="88">
        <v>337</v>
      </c>
      <c r="E131" s="62">
        <v>348</v>
      </c>
      <c r="F131" s="62">
        <v>310</v>
      </c>
      <c r="G131" s="62">
        <v>345</v>
      </c>
      <c r="H131" s="62">
        <v>325</v>
      </c>
      <c r="I131" s="62">
        <v>472</v>
      </c>
      <c r="J131" s="62">
        <v>344</v>
      </c>
      <c r="K131" s="62">
        <v>340</v>
      </c>
      <c r="L131" s="62">
        <v>336</v>
      </c>
      <c r="M131" s="62">
        <v>327</v>
      </c>
      <c r="N131" s="62">
        <v>302</v>
      </c>
      <c r="O131" s="62">
        <v>305</v>
      </c>
      <c r="P131" s="62">
        <v>314</v>
      </c>
      <c r="Q131" s="63">
        <v>302</v>
      </c>
      <c r="R131" s="64">
        <v>371</v>
      </c>
      <c r="S131" s="74">
        <v>5078</v>
      </c>
      <c r="T131" s="65">
        <v>921</v>
      </c>
      <c r="U131" s="66">
        <v>987</v>
      </c>
      <c r="V131" s="74">
        <v>921</v>
      </c>
      <c r="W131" s="66">
        <v>302</v>
      </c>
    </row>
    <row r="132" spans="1:23" s="25" customFormat="1" ht="14.1" customHeight="1" thickBot="1" x14ac:dyDescent="0.35">
      <c r="A132" s="41"/>
      <c r="B132" s="247" t="s">
        <v>334</v>
      </c>
      <c r="C132" s="248"/>
      <c r="D132" s="122">
        <v>4113</v>
      </c>
      <c r="E132" s="120">
        <v>4364</v>
      </c>
      <c r="F132" s="120">
        <v>4269</v>
      </c>
      <c r="G132" s="120">
        <v>4279</v>
      </c>
      <c r="H132" s="120">
        <v>4377</v>
      </c>
      <c r="I132" s="120">
        <v>4569</v>
      </c>
      <c r="J132" s="120">
        <v>4386</v>
      </c>
      <c r="K132" s="120">
        <v>4539</v>
      </c>
      <c r="L132" s="120">
        <v>4319</v>
      </c>
      <c r="M132" s="120">
        <v>4326</v>
      </c>
      <c r="N132" s="120">
        <v>4388</v>
      </c>
      <c r="O132" s="120">
        <v>4262</v>
      </c>
      <c r="P132" s="120">
        <v>4513</v>
      </c>
      <c r="Q132" s="123">
        <v>4086</v>
      </c>
      <c r="R132" s="124">
        <v>4204</v>
      </c>
      <c r="S132" s="122">
        <v>64994</v>
      </c>
      <c r="T132" s="120">
        <v>12861</v>
      </c>
      <c r="U132" s="121">
        <v>12803</v>
      </c>
      <c r="V132" s="222">
        <v>11048</v>
      </c>
      <c r="W132" s="70">
        <v>7288</v>
      </c>
    </row>
    <row r="133" spans="1:23" s="39" customFormat="1" ht="27.9" customHeight="1" thickBot="1" x14ac:dyDescent="0.35">
      <c r="A133" s="40"/>
      <c r="B133" s="57"/>
      <c r="D133" s="54"/>
      <c r="E133" s="55"/>
      <c r="F133" s="55"/>
      <c r="G133" s="55"/>
      <c r="H133" s="55"/>
      <c r="I133" s="55"/>
      <c r="J133" s="55"/>
      <c r="K133" s="55"/>
      <c r="L133" s="55"/>
      <c r="M133" s="55"/>
      <c r="N133" s="55"/>
      <c r="O133" s="55"/>
      <c r="P133" s="55"/>
      <c r="Q133" s="55"/>
      <c r="R133" s="55"/>
      <c r="S133" s="56"/>
      <c r="T133" s="56"/>
      <c r="U133" s="56"/>
    </row>
    <row r="134" spans="1:23" ht="14.1" customHeight="1" x14ac:dyDescent="0.3">
      <c r="A134" s="41" t="s">
        <v>329</v>
      </c>
      <c r="B134" s="38" t="s">
        <v>27</v>
      </c>
      <c r="C134" s="43" t="s">
        <v>237</v>
      </c>
      <c r="D134" s="71">
        <v>183</v>
      </c>
      <c r="E134" s="30">
        <v>199</v>
      </c>
      <c r="F134" s="30">
        <v>201</v>
      </c>
      <c r="G134" s="30">
        <v>179</v>
      </c>
      <c r="H134" s="30">
        <v>174</v>
      </c>
      <c r="I134" s="30">
        <v>184</v>
      </c>
      <c r="J134" s="30">
        <v>182</v>
      </c>
      <c r="K134" s="30">
        <v>231</v>
      </c>
      <c r="L134" s="30">
        <v>205</v>
      </c>
      <c r="M134" s="30">
        <v>207</v>
      </c>
      <c r="N134" s="30">
        <v>184</v>
      </c>
      <c r="O134" s="30">
        <v>222</v>
      </c>
      <c r="P134" s="30">
        <v>226</v>
      </c>
      <c r="Q134" s="30">
        <v>180</v>
      </c>
      <c r="R134" s="59">
        <v>235</v>
      </c>
      <c r="S134" s="71">
        <v>2992</v>
      </c>
      <c r="T134" s="31">
        <v>628</v>
      </c>
      <c r="U134" s="45">
        <v>641</v>
      </c>
      <c r="V134" s="24"/>
    </row>
    <row r="135" spans="1:23" ht="14.1" customHeight="1" thickBot="1" x14ac:dyDescent="0.35">
      <c r="A135" s="42"/>
      <c r="B135" s="125" t="s">
        <v>46</v>
      </c>
      <c r="C135" s="35" t="s">
        <v>236</v>
      </c>
      <c r="D135" s="72">
        <v>211</v>
      </c>
      <c r="E135" s="55">
        <v>226</v>
      </c>
      <c r="F135" s="55">
        <v>219</v>
      </c>
      <c r="G135" s="55">
        <v>240</v>
      </c>
      <c r="H135" s="55">
        <v>248</v>
      </c>
      <c r="I135" s="55">
        <v>281</v>
      </c>
      <c r="J135" s="55">
        <v>254</v>
      </c>
      <c r="K135" s="55">
        <v>255</v>
      </c>
      <c r="L135" s="55">
        <v>252</v>
      </c>
      <c r="M135" s="55">
        <v>262</v>
      </c>
      <c r="N135" s="55">
        <v>260</v>
      </c>
      <c r="O135" s="55">
        <v>245</v>
      </c>
      <c r="P135" s="55">
        <v>309</v>
      </c>
      <c r="Q135" s="55">
        <v>262</v>
      </c>
      <c r="R135" s="34">
        <v>351</v>
      </c>
      <c r="S135" s="73">
        <v>3875</v>
      </c>
      <c r="T135" s="32">
        <v>816</v>
      </c>
      <c r="U135" s="44">
        <v>922</v>
      </c>
      <c r="V135" s="24"/>
    </row>
    <row r="136" spans="1:23" ht="14.1" customHeight="1" x14ac:dyDescent="0.3">
      <c r="A136" s="42"/>
      <c r="B136" s="125" t="s">
        <v>328</v>
      </c>
      <c r="C136" s="35" t="s">
        <v>4</v>
      </c>
      <c r="D136" s="72">
        <v>379</v>
      </c>
      <c r="E136" s="55">
        <v>421</v>
      </c>
      <c r="F136" s="55">
        <v>410</v>
      </c>
      <c r="G136" s="55">
        <v>408</v>
      </c>
      <c r="H136" s="55">
        <v>446</v>
      </c>
      <c r="I136" s="55">
        <v>462</v>
      </c>
      <c r="J136" s="55">
        <v>471</v>
      </c>
      <c r="K136" s="55">
        <v>454</v>
      </c>
      <c r="L136" s="55">
        <v>415</v>
      </c>
      <c r="M136" s="55">
        <v>459</v>
      </c>
      <c r="N136" s="55">
        <v>457</v>
      </c>
      <c r="O136" s="55">
        <v>436</v>
      </c>
      <c r="P136" s="55">
        <v>476</v>
      </c>
      <c r="Q136" s="60">
        <v>458</v>
      </c>
      <c r="R136" s="34">
        <v>500</v>
      </c>
      <c r="S136" s="73">
        <v>6652</v>
      </c>
      <c r="T136" s="32">
        <v>1370</v>
      </c>
      <c r="U136" s="44">
        <v>1434</v>
      </c>
      <c r="V136" s="71">
        <v>1369</v>
      </c>
      <c r="W136" s="45">
        <v>458</v>
      </c>
    </row>
    <row r="137" spans="1:23" ht="14.1" customHeight="1" x14ac:dyDescent="0.3">
      <c r="A137" s="42"/>
      <c r="B137" s="125" t="s">
        <v>10</v>
      </c>
      <c r="C137" s="35" t="s">
        <v>235</v>
      </c>
      <c r="D137" s="72">
        <v>424</v>
      </c>
      <c r="E137" s="55">
        <v>432</v>
      </c>
      <c r="F137" s="55">
        <v>470</v>
      </c>
      <c r="G137" s="55">
        <v>423</v>
      </c>
      <c r="H137" s="55">
        <v>420</v>
      </c>
      <c r="I137" s="55">
        <v>412</v>
      </c>
      <c r="J137" s="55">
        <v>450</v>
      </c>
      <c r="K137" s="55">
        <v>425</v>
      </c>
      <c r="L137" s="55">
        <v>425</v>
      </c>
      <c r="M137" s="55">
        <v>426</v>
      </c>
      <c r="N137" s="55">
        <v>486</v>
      </c>
      <c r="O137" s="55">
        <v>436</v>
      </c>
      <c r="P137" s="60">
        <v>431</v>
      </c>
      <c r="Q137" s="60">
        <v>396</v>
      </c>
      <c r="R137" s="34">
        <v>423</v>
      </c>
      <c r="S137" s="73">
        <v>6479</v>
      </c>
      <c r="T137" s="32">
        <v>1263</v>
      </c>
      <c r="U137" s="44">
        <v>1250</v>
      </c>
      <c r="V137" s="73">
        <v>1348</v>
      </c>
      <c r="W137" s="44">
        <v>827</v>
      </c>
    </row>
    <row r="138" spans="1:23" ht="14.1" customHeight="1" x14ac:dyDescent="0.3">
      <c r="A138" s="42"/>
      <c r="B138" s="125" t="s">
        <v>125</v>
      </c>
      <c r="C138" s="35" t="s">
        <v>126</v>
      </c>
      <c r="D138" s="72">
        <v>389</v>
      </c>
      <c r="E138" s="55">
        <v>349</v>
      </c>
      <c r="F138" s="55">
        <v>374</v>
      </c>
      <c r="G138" s="55">
        <v>403</v>
      </c>
      <c r="H138" s="55">
        <v>390</v>
      </c>
      <c r="I138" s="55">
        <v>367</v>
      </c>
      <c r="J138" s="55">
        <v>411</v>
      </c>
      <c r="K138" s="55">
        <v>432</v>
      </c>
      <c r="L138" s="55">
        <v>357</v>
      </c>
      <c r="M138" s="55">
        <v>387</v>
      </c>
      <c r="N138" s="55">
        <v>370</v>
      </c>
      <c r="O138" s="60">
        <v>365</v>
      </c>
      <c r="P138" s="60">
        <v>425</v>
      </c>
      <c r="Q138" s="60">
        <v>474</v>
      </c>
      <c r="R138" s="34">
        <v>400</v>
      </c>
      <c r="S138" s="73">
        <v>5893</v>
      </c>
      <c r="T138" s="32">
        <v>1264</v>
      </c>
      <c r="U138" s="44">
        <v>1299</v>
      </c>
      <c r="V138" s="73">
        <v>1114</v>
      </c>
      <c r="W138" s="44">
        <v>1264</v>
      </c>
    </row>
    <row r="139" spans="1:23" ht="14.1" customHeight="1" x14ac:dyDescent="0.3">
      <c r="A139" s="42"/>
      <c r="B139" s="125" t="s">
        <v>21</v>
      </c>
      <c r="C139" s="35" t="s">
        <v>20</v>
      </c>
      <c r="D139" s="72">
        <v>403</v>
      </c>
      <c r="E139" s="55">
        <v>403</v>
      </c>
      <c r="F139" s="55">
        <v>410</v>
      </c>
      <c r="G139" s="55">
        <v>380</v>
      </c>
      <c r="H139" s="55">
        <v>411</v>
      </c>
      <c r="I139" s="55">
        <v>403</v>
      </c>
      <c r="J139" s="55">
        <v>432</v>
      </c>
      <c r="K139" s="55">
        <v>451</v>
      </c>
      <c r="L139" s="55">
        <v>454</v>
      </c>
      <c r="M139" s="55">
        <v>420</v>
      </c>
      <c r="N139" s="55">
        <v>489</v>
      </c>
      <c r="O139" s="60">
        <v>464</v>
      </c>
      <c r="P139" s="60">
        <v>455</v>
      </c>
      <c r="Q139" s="60">
        <v>538</v>
      </c>
      <c r="R139" s="34">
        <v>530</v>
      </c>
      <c r="S139" s="73">
        <v>6643</v>
      </c>
      <c r="T139" s="32">
        <v>1457</v>
      </c>
      <c r="U139" s="44">
        <v>1523</v>
      </c>
      <c r="V139" s="73">
        <v>1363</v>
      </c>
      <c r="W139" s="44">
        <v>1457</v>
      </c>
    </row>
    <row r="140" spans="1:23" ht="14.1" customHeight="1" x14ac:dyDescent="0.3">
      <c r="A140" s="42"/>
      <c r="B140" s="125" t="s">
        <v>9</v>
      </c>
      <c r="C140" s="35" t="s">
        <v>8</v>
      </c>
      <c r="D140" s="72">
        <v>354</v>
      </c>
      <c r="E140" s="55">
        <v>356</v>
      </c>
      <c r="F140" s="55">
        <v>369</v>
      </c>
      <c r="G140" s="55">
        <v>388</v>
      </c>
      <c r="H140" s="55">
        <v>380</v>
      </c>
      <c r="I140" s="55">
        <v>396</v>
      </c>
      <c r="J140" s="55">
        <v>409</v>
      </c>
      <c r="K140" s="55">
        <v>395</v>
      </c>
      <c r="L140" s="55">
        <v>411</v>
      </c>
      <c r="M140" s="55">
        <v>414</v>
      </c>
      <c r="N140" s="55">
        <v>403</v>
      </c>
      <c r="O140" s="55">
        <v>452</v>
      </c>
      <c r="P140" s="60">
        <v>413</v>
      </c>
      <c r="Q140" s="60">
        <v>287</v>
      </c>
      <c r="R140" s="34">
        <v>504</v>
      </c>
      <c r="S140" s="73">
        <v>5931</v>
      </c>
      <c r="T140" s="32">
        <v>1152</v>
      </c>
      <c r="U140" s="44">
        <v>1204</v>
      </c>
      <c r="V140" s="73">
        <v>1269</v>
      </c>
      <c r="W140" s="44">
        <v>700</v>
      </c>
    </row>
    <row r="141" spans="1:23" ht="14.1" customHeight="1" x14ac:dyDescent="0.3">
      <c r="A141" s="42"/>
      <c r="B141" s="125" t="s">
        <v>15</v>
      </c>
      <c r="C141" s="35" t="s">
        <v>14</v>
      </c>
      <c r="D141" s="72">
        <v>378</v>
      </c>
      <c r="E141" s="55">
        <v>412</v>
      </c>
      <c r="F141" s="55">
        <v>356</v>
      </c>
      <c r="G141" s="55">
        <v>373</v>
      </c>
      <c r="H141" s="55">
        <v>400</v>
      </c>
      <c r="I141" s="55">
        <v>420</v>
      </c>
      <c r="J141" s="55">
        <v>433</v>
      </c>
      <c r="K141" s="55">
        <v>414</v>
      </c>
      <c r="L141" s="55">
        <v>431</v>
      </c>
      <c r="M141" s="55">
        <v>419</v>
      </c>
      <c r="N141" s="55">
        <v>386</v>
      </c>
      <c r="O141" s="55">
        <v>447</v>
      </c>
      <c r="P141" s="60">
        <v>451</v>
      </c>
      <c r="Q141" s="60">
        <v>278</v>
      </c>
      <c r="R141" s="34">
        <v>428</v>
      </c>
      <c r="S141" s="73">
        <v>6026</v>
      </c>
      <c r="T141" s="32">
        <v>1176</v>
      </c>
      <c r="U141" s="44">
        <v>1157</v>
      </c>
      <c r="V141" s="73">
        <v>1252</v>
      </c>
      <c r="W141" s="44">
        <v>729</v>
      </c>
    </row>
    <row r="142" spans="1:23" ht="14.1" customHeight="1" thickBot="1" x14ac:dyDescent="0.35">
      <c r="A142" s="42"/>
      <c r="B142" s="125" t="s">
        <v>24</v>
      </c>
      <c r="C142" s="35" t="s">
        <v>23</v>
      </c>
      <c r="D142" s="88">
        <v>248</v>
      </c>
      <c r="E142" s="62">
        <v>211</v>
      </c>
      <c r="F142" s="62">
        <v>268</v>
      </c>
      <c r="G142" s="62">
        <v>252</v>
      </c>
      <c r="H142" s="62">
        <v>236</v>
      </c>
      <c r="I142" s="62">
        <v>361</v>
      </c>
      <c r="J142" s="62">
        <v>280</v>
      </c>
      <c r="K142" s="62">
        <v>270</v>
      </c>
      <c r="L142" s="62">
        <v>247</v>
      </c>
      <c r="M142" s="62">
        <v>261</v>
      </c>
      <c r="N142" s="62">
        <v>210</v>
      </c>
      <c r="O142" s="62">
        <v>236</v>
      </c>
      <c r="P142" s="62">
        <v>228</v>
      </c>
      <c r="Q142" s="63">
        <v>269</v>
      </c>
      <c r="R142" s="64">
        <v>260</v>
      </c>
      <c r="S142" s="74">
        <v>3837</v>
      </c>
      <c r="T142" s="65">
        <v>733</v>
      </c>
      <c r="U142" s="66">
        <v>757</v>
      </c>
      <c r="V142" s="74">
        <v>674</v>
      </c>
      <c r="W142" s="66">
        <v>269</v>
      </c>
    </row>
    <row r="143" spans="1:23" s="25" customFormat="1" ht="14.1" customHeight="1" thickBot="1" x14ac:dyDescent="0.35">
      <c r="A143" s="41"/>
      <c r="B143" s="247" t="s">
        <v>334</v>
      </c>
      <c r="C143" s="248"/>
      <c r="D143" s="122">
        <v>2969</v>
      </c>
      <c r="E143" s="120">
        <v>3009</v>
      </c>
      <c r="F143" s="120">
        <v>3077</v>
      </c>
      <c r="G143" s="120">
        <v>3046</v>
      </c>
      <c r="H143" s="120">
        <v>3105</v>
      </c>
      <c r="I143" s="120">
        <v>3286</v>
      </c>
      <c r="J143" s="120">
        <v>3322</v>
      </c>
      <c r="K143" s="120">
        <v>3327</v>
      </c>
      <c r="L143" s="120">
        <v>3197</v>
      </c>
      <c r="M143" s="120">
        <v>3255</v>
      </c>
      <c r="N143" s="120">
        <v>3245</v>
      </c>
      <c r="O143" s="120">
        <v>3303</v>
      </c>
      <c r="P143" s="120">
        <v>3414</v>
      </c>
      <c r="Q143" s="123">
        <v>3142</v>
      </c>
      <c r="R143" s="124">
        <v>3631</v>
      </c>
      <c r="S143" s="122">
        <v>48328</v>
      </c>
      <c r="T143" s="120">
        <v>9859</v>
      </c>
      <c r="U143" s="121">
        <v>10187</v>
      </c>
      <c r="V143" s="222">
        <v>8389</v>
      </c>
      <c r="W143" s="70">
        <v>5704</v>
      </c>
    </row>
    <row r="144" spans="1:23" s="39" customFormat="1" ht="27.9" customHeight="1" thickBot="1" x14ac:dyDescent="0.35">
      <c r="A144" s="40"/>
      <c r="B144" s="57"/>
      <c r="D144" s="58"/>
      <c r="S144" s="56"/>
      <c r="T144" s="56"/>
      <c r="U144" s="56"/>
    </row>
    <row r="145" spans="1:23" ht="14.1" customHeight="1" x14ac:dyDescent="0.3">
      <c r="A145" s="41" t="s">
        <v>152</v>
      </c>
      <c r="B145" s="38" t="s">
        <v>27</v>
      </c>
      <c r="C145" s="43" t="s">
        <v>237</v>
      </c>
      <c r="D145" s="71">
        <v>17</v>
      </c>
      <c r="E145" s="30">
        <v>18</v>
      </c>
      <c r="F145" s="30">
        <v>16</v>
      </c>
      <c r="G145" s="30">
        <v>12</v>
      </c>
      <c r="H145" s="30">
        <v>12</v>
      </c>
      <c r="I145" s="30">
        <v>16</v>
      </c>
      <c r="J145" s="30">
        <v>24</v>
      </c>
      <c r="K145" s="30">
        <v>19</v>
      </c>
      <c r="L145" s="30">
        <v>10</v>
      </c>
      <c r="M145" s="30">
        <v>10</v>
      </c>
      <c r="N145" s="30">
        <v>9</v>
      </c>
      <c r="O145" s="30">
        <v>12</v>
      </c>
      <c r="P145" s="30">
        <v>19</v>
      </c>
      <c r="Q145" s="30">
        <v>13</v>
      </c>
      <c r="R145" s="59">
        <v>17</v>
      </c>
      <c r="S145" s="71">
        <v>224</v>
      </c>
      <c r="T145" s="31">
        <v>44</v>
      </c>
      <c r="U145" s="45">
        <v>49</v>
      </c>
      <c r="V145" s="24"/>
    </row>
    <row r="146" spans="1:23" ht="14.1" customHeight="1" thickBot="1" x14ac:dyDescent="0.35">
      <c r="A146" s="42"/>
      <c r="B146" s="125" t="s">
        <v>46</v>
      </c>
      <c r="C146" s="35" t="s">
        <v>236</v>
      </c>
      <c r="D146" s="72">
        <v>15</v>
      </c>
      <c r="E146" s="55">
        <v>20</v>
      </c>
      <c r="F146" s="55">
        <v>18</v>
      </c>
      <c r="G146" s="55">
        <v>12</v>
      </c>
      <c r="H146" s="55">
        <v>14</v>
      </c>
      <c r="I146" s="55">
        <v>13</v>
      </c>
      <c r="J146" s="55">
        <v>23</v>
      </c>
      <c r="K146" s="55">
        <v>15</v>
      </c>
      <c r="L146" s="55">
        <v>14</v>
      </c>
      <c r="M146" s="55">
        <v>15</v>
      </c>
      <c r="N146" s="55">
        <v>7</v>
      </c>
      <c r="O146" s="55">
        <v>13</v>
      </c>
      <c r="P146" s="55">
        <v>19</v>
      </c>
      <c r="Q146" s="55">
        <v>18</v>
      </c>
      <c r="R146" s="34">
        <v>18</v>
      </c>
      <c r="S146" s="73">
        <v>234</v>
      </c>
      <c r="T146" s="32">
        <v>50</v>
      </c>
      <c r="U146" s="44">
        <v>55</v>
      </c>
      <c r="V146" s="24"/>
    </row>
    <row r="147" spans="1:23" ht="14.1" customHeight="1" x14ac:dyDescent="0.3">
      <c r="A147" s="42"/>
      <c r="B147" s="125" t="s">
        <v>328</v>
      </c>
      <c r="C147" s="35" t="s">
        <v>4</v>
      </c>
      <c r="D147" s="72">
        <v>17</v>
      </c>
      <c r="E147" s="55">
        <v>31</v>
      </c>
      <c r="F147" s="55">
        <v>24</v>
      </c>
      <c r="G147" s="55">
        <v>22</v>
      </c>
      <c r="H147" s="55">
        <v>28</v>
      </c>
      <c r="I147" s="55">
        <v>26</v>
      </c>
      <c r="J147" s="55">
        <v>26</v>
      </c>
      <c r="K147" s="55">
        <v>16</v>
      </c>
      <c r="L147" s="55">
        <v>26</v>
      </c>
      <c r="M147" s="55">
        <v>25</v>
      </c>
      <c r="N147" s="55">
        <v>21</v>
      </c>
      <c r="O147" s="55">
        <v>15</v>
      </c>
      <c r="P147" s="55">
        <v>18</v>
      </c>
      <c r="Q147" s="60">
        <v>22</v>
      </c>
      <c r="R147" s="34">
        <v>20</v>
      </c>
      <c r="S147" s="73">
        <v>337</v>
      </c>
      <c r="T147" s="32">
        <v>55</v>
      </c>
      <c r="U147" s="44">
        <v>60</v>
      </c>
      <c r="V147" s="71">
        <v>54</v>
      </c>
      <c r="W147" s="45">
        <v>22</v>
      </c>
    </row>
    <row r="148" spans="1:23" ht="14.1" customHeight="1" x14ac:dyDescent="0.3">
      <c r="A148" s="42"/>
      <c r="B148" s="125" t="s">
        <v>10</v>
      </c>
      <c r="C148" s="35" t="s">
        <v>235</v>
      </c>
      <c r="D148" s="72">
        <v>73</v>
      </c>
      <c r="E148" s="55">
        <v>63</v>
      </c>
      <c r="F148" s="55">
        <v>63</v>
      </c>
      <c r="G148" s="55">
        <v>54</v>
      </c>
      <c r="H148" s="55">
        <v>46</v>
      </c>
      <c r="I148" s="55">
        <v>53</v>
      </c>
      <c r="J148" s="55">
        <v>60</v>
      </c>
      <c r="K148" s="55">
        <v>56</v>
      </c>
      <c r="L148" s="55">
        <v>44</v>
      </c>
      <c r="M148" s="55">
        <v>44</v>
      </c>
      <c r="N148" s="55">
        <v>34</v>
      </c>
      <c r="O148" s="55">
        <v>42</v>
      </c>
      <c r="P148" s="60">
        <v>32</v>
      </c>
      <c r="Q148" s="60">
        <v>41</v>
      </c>
      <c r="R148" s="34">
        <v>36</v>
      </c>
      <c r="S148" s="73">
        <v>741</v>
      </c>
      <c r="T148" s="32">
        <v>115</v>
      </c>
      <c r="U148" s="44">
        <v>109</v>
      </c>
      <c r="V148" s="73">
        <v>120</v>
      </c>
      <c r="W148" s="44">
        <v>73</v>
      </c>
    </row>
    <row r="149" spans="1:23" ht="14.1" customHeight="1" x14ac:dyDescent="0.3">
      <c r="A149" s="42"/>
      <c r="B149" s="125" t="s">
        <v>125</v>
      </c>
      <c r="C149" s="35" t="s">
        <v>126</v>
      </c>
      <c r="D149" s="72">
        <v>22</v>
      </c>
      <c r="E149" s="55">
        <v>17</v>
      </c>
      <c r="F149" s="55">
        <v>21</v>
      </c>
      <c r="G149" s="55">
        <v>17</v>
      </c>
      <c r="H149" s="55">
        <v>27</v>
      </c>
      <c r="I149" s="55">
        <v>29</v>
      </c>
      <c r="J149" s="55">
        <v>31</v>
      </c>
      <c r="K149" s="55">
        <v>18</v>
      </c>
      <c r="L149" s="55">
        <v>29</v>
      </c>
      <c r="M149" s="55">
        <v>16</v>
      </c>
      <c r="N149" s="55">
        <v>28</v>
      </c>
      <c r="O149" s="60">
        <v>21</v>
      </c>
      <c r="P149" s="60">
        <v>15</v>
      </c>
      <c r="Q149" s="60">
        <v>20</v>
      </c>
      <c r="R149" s="34">
        <v>12</v>
      </c>
      <c r="S149" s="73">
        <v>323</v>
      </c>
      <c r="T149" s="32">
        <v>56</v>
      </c>
      <c r="U149" s="44">
        <v>47</v>
      </c>
      <c r="V149" s="73">
        <v>73</v>
      </c>
      <c r="W149" s="44">
        <v>56</v>
      </c>
    </row>
    <row r="150" spans="1:23" ht="14.1" customHeight="1" x14ac:dyDescent="0.3">
      <c r="A150" s="42"/>
      <c r="B150" s="125" t="s">
        <v>21</v>
      </c>
      <c r="C150" s="35" t="s">
        <v>20</v>
      </c>
      <c r="D150" s="72">
        <v>53</v>
      </c>
      <c r="E150" s="55">
        <v>50</v>
      </c>
      <c r="F150" s="55">
        <v>53</v>
      </c>
      <c r="G150" s="55">
        <v>45</v>
      </c>
      <c r="H150" s="55">
        <v>46</v>
      </c>
      <c r="I150" s="55">
        <v>46</v>
      </c>
      <c r="J150" s="55">
        <v>47</v>
      </c>
      <c r="K150" s="55">
        <v>47</v>
      </c>
      <c r="L150" s="55">
        <v>50</v>
      </c>
      <c r="M150" s="55">
        <v>50</v>
      </c>
      <c r="N150" s="55">
        <v>34</v>
      </c>
      <c r="O150" s="60">
        <v>37</v>
      </c>
      <c r="P150" s="60">
        <v>38</v>
      </c>
      <c r="Q150" s="60">
        <v>44</v>
      </c>
      <c r="R150" s="34">
        <v>23</v>
      </c>
      <c r="S150" s="73">
        <v>663</v>
      </c>
      <c r="T150" s="32">
        <v>119</v>
      </c>
      <c r="U150" s="44">
        <v>105</v>
      </c>
      <c r="V150" s="73">
        <v>134</v>
      </c>
      <c r="W150" s="44">
        <v>119</v>
      </c>
    </row>
    <row r="151" spans="1:23" ht="14.1" customHeight="1" x14ac:dyDescent="0.3">
      <c r="A151" s="42"/>
      <c r="B151" s="125" t="s">
        <v>9</v>
      </c>
      <c r="C151" s="35" t="s">
        <v>8</v>
      </c>
      <c r="D151" s="72">
        <v>33</v>
      </c>
      <c r="E151" s="55">
        <v>25</v>
      </c>
      <c r="F151" s="55">
        <v>21</v>
      </c>
      <c r="G151" s="55">
        <v>40</v>
      </c>
      <c r="H151" s="55">
        <v>26</v>
      </c>
      <c r="I151" s="55">
        <v>35</v>
      </c>
      <c r="J151" s="55">
        <v>37</v>
      </c>
      <c r="K151" s="55">
        <v>38</v>
      </c>
      <c r="L151" s="55">
        <v>33</v>
      </c>
      <c r="M151" s="55">
        <v>60</v>
      </c>
      <c r="N151" s="55">
        <v>26</v>
      </c>
      <c r="O151" s="55">
        <v>42</v>
      </c>
      <c r="P151" s="60">
        <v>44</v>
      </c>
      <c r="Q151" s="60">
        <v>34</v>
      </c>
      <c r="R151" s="34">
        <v>46</v>
      </c>
      <c r="S151" s="73">
        <v>540</v>
      </c>
      <c r="T151" s="32">
        <v>120</v>
      </c>
      <c r="U151" s="44">
        <v>124</v>
      </c>
      <c r="V151" s="73">
        <v>128</v>
      </c>
      <c r="W151" s="44">
        <v>78</v>
      </c>
    </row>
    <row r="152" spans="1:23" ht="14.1" customHeight="1" x14ac:dyDescent="0.3">
      <c r="A152" s="42"/>
      <c r="B152" s="125" t="s">
        <v>15</v>
      </c>
      <c r="C152" s="35" t="s">
        <v>14</v>
      </c>
      <c r="D152" s="72">
        <v>30</v>
      </c>
      <c r="E152" s="55">
        <v>23</v>
      </c>
      <c r="F152" s="55">
        <v>25</v>
      </c>
      <c r="G152" s="55">
        <v>24</v>
      </c>
      <c r="H152" s="55">
        <v>28</v>
      </c>
      <c r="I152" s="55">
        <v>29</v>
      </c>
      <c r="J152" s="55">
        <v>36</v>
      </c>
      <c r="K152" s="55">
        <v>30</v>
      </c>
      <c r="L152" s="55">
        <v>22</v>
      </c>
      <c r="M152" s="55">
        <v>18</v>
      </c>
      <c r="N152" s="55">
        <v>22</v>
      </c>
      <c r="O152" s="55">
        <v>18</v>
      </c>
      <c r="P152" s="60">
        <v>28</v>
      </c>
      <c r="Q152" s="60">
        <v>17</v>
      </c>
      <c r="R152" s="34">
        <v>26</v>
      </c>
      <c r="S152" s="73">
        <v>376</v>
      </c>
      <c r="T152" s="32">
        <v>63</v>
      </c>
      <c r="U152" s="44">
        <v>71</v>
      </c>
      <c r="V152" s="73">
        <v>58</v>
      </c>
      <c r="W152" s="44">
        <v>45</v>
      </c>
    </row>
    <row r="153" spans="1:23" ht="14.1" customHeight="1" thickBot="1" x14ac:dyDescent="0.35">
      <c r="A153" s="42"/>
      <c r="B153" s="125" t="s">
        <v>24</v>
      </c>
      <c r="C153" s="35" t="s">
        <v>23</v>
      </c>
      <c r="D153" s="88">
        <v>24</v>
      </c>
      <c r="E153" s="62">
        <v>21</v>
      </c>
      <c r="F153" s="62">
        <v>27</v>
      </c>
      <c r="G153" s="62">
        <v>20</v>
      </c>
      <c r="H153" s="62">
        <v>30</v>
      </c>
      <c r="I153" s="62">
        <v>30</v>
      </c>
      <c r="J153" s="62">
        <v>37</v>
      </c>
      <c r="K153" s="62">
        <v>23</v>
      </c>
      <c r="L153" s="62">
        <v>15</v>
      </c>
      <c r="M153" s="62">
        <v>12</v>
      </c>
      <c r="N153" s="62">
        <v>17</v>
      </c>
      <c r="O153" s="62">
        <v>14</v>
      </c>
      <c r="P153" s="62">
        <v>24</v>
      </c>
      <c r="Q153" s="63">
        <v>28</v>
      </c>
      <c r="R153" s="64">
        <v>40</v>
      </c>
      <c r="S153" s="74">
        <v>362</v>
      </c>
      <c r="T153" s="65">
        <v>66</v>
      </c>
      <c r="U153" s="66">
        <v>92</v>
      </c>
      <c r="V153" s="74">
        <v>55</v>
      </c>
      <c r="W153" s="66">
        <v>28</v>
      </c>
    </row>
    <row r="154" spans="1:23" s="25" customFormat="1" ht="14.1" customHeight="1" thickBot="1" x14ac:dyDescent="0.35">
      <c r="A154" s="41"/>
      <c r="B154" s="247" t="s">
        <v>334</v>
      </c>
      <c r="C154" s="248"/>
      <c r="D154" s="122">
        <v>284</v>
      </c>
      <c r="E154" s="120">
        <v>268</v>
      </c>
      <c r="F154" s="120">
        <v>268</v>
      </c>
      <c r="G154" s="120">
        <v>246</v>
      </c>
      <c r="H154" s="120">
        <v>257</v>
      </c>
      <c r="I154" s="120">
        <v>277</v>
      </c>
      <c r="J154" s="120">
        <v>321</v>
      </c>
      <c r="K154" s="120">
        <v>262</v>
      </c>
      <c r="L154" s="120">
        <v>243</v>
      </c>
      <c r="M154" s="120">
        <v>250</v>
      </c>
      <c r="N154" s="120">
        <v>198</v>
      </c>
      <c r="O154" s="120">
        <v>214</v>
      </c>
      <c r="P154" s="120">
        <v>237</v>
      </c>
      <c r="Q154" s="123">
        <v>237</v>
      </c>
      <c r="R154" s="124">
        <v>238</v>
      </c>
      <c r="S154" s="122">
        <v>3800</v>
      </c>
      <c r="T154" s="120">
        <v>688</v>
      </c>
      <c r="U154" s="121">
        <v>712</v>
      </c>
      <c r="V154" s="222">
        <v>622</v>
      </c>
      <c r="W154" s="70">
        <v>421</v>
      </c>
    </row>
    <row r="155" spans="1:23" s="39" customFormat="1" ht="27.9" customHeight="1" thickBot="1" x14ac:dyDescent="0.35">
      <c r="A155" s="40"/>
      <c r="B155" s="57"/>
      <c r="D155" s="54"/>
      <c r="E155" s="55"/>
      <c r="F155" s="55"/>
      <c r="G155" s="55"/>
      <c r="H155" s="55"/>
      <c r="I155" s="55"/>
      <c r="J155" s="55"/>
      <c r="K155" s="55"/>
      <c r="L155" s="55"/>
      <c r="M155" s="55"/>
      <c r="N155" s="55"/>
      <c r="O155" s="55"/>
      <c r="P155" s="55"/>
      <c r="Q155" s="55"/>
      <c r="R155" s="55"/>
      <c r="S155" s="56"/>
      <c r="T155" s="56"/>
      <c r="U155" s="56"/>
    </row>
    <row r="156" spans="1:23" ht="14.1" customHeight="1" x14ac:dyDescent="0.3">
      <c r="A156" s="41" t="s">
        <v>153</v>
      </c>
      <c r="B156" s="38" t="s">
        <v>27</v>
      </c>
      <c r="C156" s="43" t="s">
        <v>237</v>
      </c>
      <c r="D156" s="71">
        <v>27</v>
      </c>
      <c r="E156" s="30">
        <v>20</v>
      </c>
      <c r="F156" s="30">
        <v>19</v>
      </c>
      <c r="G156" s="30">
        <v>28</v>
      </c>
      <c r="H156" s="30">
        <v>19</v>
      </c>
      <c r="I156" s="30">
        <v>42</v>
      </c>
      <c r="J156" s="30">
        <v>18</v>
      </c>
      <c r="K156" s="30">
        <v>30</v>
      </c>
      <c r="L156" s="30">
        <v>20</v>
      </c>
      <c r="M156" s="30">
        <v>26</v>
      </c>
      <c r="N156" s="30">
        <v>12</v>
      </c>
      <c r="O156" s="30">
        <v>25</v>
      </c>
      <c r="P156" s="30">
        <v>17</v>
      </c>
      <c r="Q156" s="30">
        <v>14</v>
      </c>
      <c r="R156" s="59">
        <v>20</v>
      </c>
      <c r="S156" s="71">
        <v>337</v>
      </c>
      <c r="T156" s="31">
        <v>56</v>
      </c>
      <c r="U156" s="45">
        <v>51</v>
      </c>
      <c r="V156" s="24"/>
    </row>
    <row r="157" spans="1:23" ht="14.1" customHeight="1" thickBot="1" x14ac:dyDescent="0.35">
      <c r="A157" s="42"/>
      <c r="B157" s="125" t="s">
        <v>46</v>
      </c>
      <c r="C157" s="35" t="s">
        <v>236</v>
      </c>
      <c r="D157" s="72">
        <v>43</v>
      </c>
      <c r="E157" s="55">
        <v>34</v>
      </c>
      <c r="F157" s="55">
        <v>17</v>
      </c>
      <c r="G157" s="55">
        <v>21</v>
      </c>
      <c r="H157" s="55">
        <v>19</v>
      </c>
      <c r="I157" s="55">
        <v>27</v>
      </c>
      <c r="J157" s="55">
        <v>26</v>
      </c>
      <c r="K157" s="55">
        <v>27</v>
      </c>
      <c r="L157" s="55">
        <v>31</v>
      </c>
      <c r="M157" s="55">
        <v>30</v>
      </c>
      <c r="N157" s="55">
        <v>18</v>
      </c>
      <c r="O157" s="55">
        <v>28</v>
      </c>
      <c r="P157" s="55">
        <v>31</v>
      </c>
      <c r="Q157" s="55">
        <v>34</v>
      </c>
      <c r="R157" s="34">
        <v>26</v>
      </c>
      <c r="S157" s="73">
        <v>412</v>
      </c>
      <c r="T157" s="32">
        <v>93</v>
      </c>
      <c r="U157" s="44">
        <v>91</v>
      </c>
      <c r="V157" s="24"/>
    </row>
    <row r="158" spans="1:23" ht="14.1" customHeight="1" x14ac:dyDescent="0.3">
      <c r="A158" s="42"/>
      <c r="B158" s="125" t="s">
        <v>328</v>
      </c>
      <c r="C158" s="35" t="s">
        <v>4</v>
      </c>
      <c r="D158" s="72">
        <v>36</v>
      </c>
      <c r="E158" s="55">
        <v>30</v>
      </c>
      <c r="F158" s="55">
        <v>36</v>
      </c>
      <c r="G158" s="55">
        <v>45</v>
      </c>
      <c r="H158" s="55">
        <v>35</v>
      </c>
      <c r="I158" s="55">
        <v>40</v>
      </c>
      <c r="J158" s="55">
        <v>26</v>
      </c>
      <c r="K158" s="55">
        <v>34</v>
      </c>
      <c r="L158" s="55">
        <v>44</v>
      </c>
      <c r="M158" s="55">
        <v>33</v>
      </c>
      <c r="N158" s="55">
        <v>20</v>
      </c>
      <c r="O158" s="55">
        <v>22</v>
      </c>
      <c r="P158" s="55">
        <v>29</v>
      </c>
      <c r="Q158" s="60">
        <v>23</v>
      </c>
      <c r="R158" s="34">
        <v>27</v>
      </c>
      <c r="S158" s="73">
        <v>480</v>
      </c>
      <c r="T158" s="32">
        <v>74</v>
      </c>
      <c r="U158" s="44">
        <v>79</v>
      </c>
      <c r="V158" s="71">
        <v>71</v>
      </c>
      <c r="W158" s="45">
        <v>23</v>
      </c>
    </row>
    <row r="159" spans="1:23" ht="14.1" customHeight="1" x14ac:dyDescent="0.3">
      <c r="A159" s="42"/>
      <c r="B159" s="125" t="s">
        <v>10</v>
      </c>
      <c r="C159" s="35" t="s">
        <v>235</v>
      </c>
      <c r="D159" s="72">
        <v>86</v>
      </c>
      <c r="E159" s="55">
        <v>81</v>
      </c>
      <c r="F159" s="55">
        <v>80</v>
      </c>
      <c r="G159" s="55">
        <v>89</v>
      </c>
      <c r="H159" s="55">
        <v>64</v>
      </c>
      <c r="I159" s="55">
        <v>77</v>
      </c>
      <c r="J159" s="55">
        <v>77</v>
      </c>
      <c r="K159" s="55">
        <v>58</v>
      </c>
      <c r="L159" s="55">
        <v>57</v>
      </c>
      <c r="M159" s="55">
        <v>63</v>
      </c>
      <c r="N159" s="55">
        <v>52</v>
      </c>
      <c r="O159" s="55">
        <v>28</v>
      </c>
      <c r="P159" s="60">
        <v>43</v>
      </c>
      <c r="Q159" s="60">
        <v>48</v>
      </c>
      <c r="R159" s="34">
        <v>37</v>
      </c>
      <c r="S159" s="73">
        <v>940</v>
      </c>
      <c r="T159" s="32">
        <v>119</v>
      </c>
      <c r="U159" s="44">
        <v>128</v>
      </c>
      <c r="V159" s="73">
        <v>143</v>
      </c>
      <c r="W159" s="44">
        <v>91</v>
      </c>
    </row>
    <row r="160" spans="1:23" ht="14.1" customHeight="1" x14ac:dyDescent="0.3">
      <c r="A160" s="42"/>
      <c r="B160" s="125" t="s">
        <v>125</v>
      </c>
      <c r="C160" s="35" t="s">
        <v>126</v>
      </c>
      <c r="D160" s="72">
        <v>40</v>
      </c>
      <c r="E160" s="55">
        <v>31</v>
      </c>
      <c r="F160" s="55">
        <v>40</v>
      </c>
      <c r="G160" s="55">
        <v>23</v>
      </c>
      <c r="H160" s="55">
        <v>30</v>
      </c>
      <c r="I160" s="55">
        <v>28</v>
      </c>
      <c r="J160" s="55">
        <v>32</v>
      </c>
      <c r="K160" s="55">
        <v>39</v>
      </c>
      <c r="L160" s="55">
        <v>24</v>
      </c>
      <c r="M160" s="55">
        <v>24</v>
      </c>
      <c r="N160" s="55">
        <v>29</v>
      </c>
      <c r="O160" s="60">
        <v>21</v>
      </c>
      <c r="P160" s="60">
        <v>27</v>
      </c>
      <c r="Q160" s="60">
        <v>35</v>
      </c>
      <c r="R160" s="34">
        <v>20</v>
      </c>
      <c r="S160" s="73">
        <v>443</v>
      </c>
      <c r="T160" s="32">
        <v>83</v>
      </c>
      <c r="U160" s="44">
        <v>82</v>
      </c>
      <c r="V160" s="73">
        <v>77</v>
      </c>
      <c r="W160" s="44">
        <v>83</v>
      </c>
    </row>
    <row r="161" spans="1:23" ht="14.1" customHeight="1" x14ac:dyDescent="0.3">
      <c r="A161" s="42"/>
      <c r="B161" s="125" t="s">
        <v>21</v>
      </c>
      <c r="C161" s="35" t="s">
        <v>20</v>
      </c>
      <c r="D161" s="72">
        <v>91</v>
      </c>
      <c r="E161" s="55">
        <v>67</v>
      </c>
      <c r="F161" s="55">
        <v>61</v>
      </c>
      <c r="G161" s="55">
        <v>63</v>
      </c>
      <c r="H161" s="55">
        <v>55</v>
      </c>
      <c r="I161" s="55">
        <v>54</v>
      </c>
      <c r="J161" s="55">
        <v>72</v>
      </c>
      <c r="K161" s="55">
        <v>57</v>
      </c>
      <c r="L161" s="55">
        <v>64</v>
      </c>
      <c r="M161" s="55">
        <v>76</v>
      </c>
      <c r="N161" s="55">
        <v>58</v>
      </c>
      <c r="O161" s="60">
        <v>53</v>
      </c>
      <c r="P161" s="60">
        <v>50</v>
      </c>
      <c r="Q161" s="60">
        <v>51</v>
      </c>
      <c r="R161" s="34">
        <v>40</v>
      </c>
      <c r="S161" s="73">
        <v>912</v>
      </c>
      <c r="T161" s="32">
        <v>154</v>
      </c>
      <c r="U161" s="44">
        <v>141</v>
      </c>
      <c r="V161" s="73">
        <v>198</v>
      </c>
      <c r="W161" s="44">
        <v>154</v>
      </c>
    </row>
    <row r="162" spans="1:23" ht="14.1" customHeight="1" x14ac:dyDescent="0.3">
      <c r="A162" s="42"/>
      <c r="B162" s="125" t="s">
        <v>9</v>
      </c>
      <c r="C162" s="35" t="s">
        <v>8</v>
      </c>
      <c r="D162" s="72">
        <v>43</v>
      </c>
      <c r="E162" s="55">
        <v>42</v>
      </c>
      <c r="F162" s="55">
        <v>34</v>
      </c>
      <c r="G162" s="55">
        <v>43</v>
      </c>
      <c r="H162" s="55">
        <v>52</v>
      </c>
      <c r="I162" s="55">
        <v>67</v>
      </c>
      <c r="J162" s="55">
        <v>69</v>
      </c>
      <c r="K162" s="55">
        <v>49</v>
      </c>
      <c r="L162" s="55">
        <v>44</v>
      </c>
      <c r="M162" s="55">
        <v>55</v>
      </c>
      <c r="N162" s="55">
        <v>71</v>
      </c>
      <c r="O162" s="55">
        <v>45</v>
      </c>
      <c r="P162" s="60">
        <v>55</v>
      </c>
      <c r="Q162" s="60">
        <v>36</v>
      </c>
      <c r="R162" s="34">
        <v>55</v>
      </c>
      <c r="S162" s="73">
        <v>760</v>
      </c>
      <c r="T162" s="32">
        <v>136</v>
      </c>
      <c r="U162" s="44">
        <v>146</v>
      </c>
      <c r="V162" s="73">
        <v>171</v>
      </c>
      <c r="W162" s="44">
        <v>91</v>
      </c>
    </row>
    <row r="163" spans="1:23" ht="14.1" customHeight="1" x14ac:dyDescent="0.3">
      <c r="A163" s="42"/>
      <c r="B163" s="125" t="s">
        <v>15</v>
      </c>
      <c r="C163" s="35" t="s">
        <v>14</v>
      </c>
      <c r="D163" s="72">
        <v>40</v>
      </c>
      <c r="E163" s="55">
        <v>38</v>
      </c>
      <c r="F163" s="55">
        <v>41</v>
      </c>
      <c r="G163" s="55">
        <v>54</v>
      </c>
      <c r="H163" s="55">
        <v>46</v>
      </c>
      <c r="I163" s="55">
        <v>53</v>
      </c>
      <c r="J163" s="55">
        <v>47</v>
      </c>
      <c r="K163" s="55">
        <v>38</v>
      </c>
      <c r="L163" s="55">
        <v>34</v>
      </c>
      <c r="M163" s="55">
        <v>30</v>
      </c>
      <c r="N163" s="55">
        <v>34</v>
      </c>
      <c r="O163" s="55">
        <v>30</v>
      </c>
      <c r="P163" s="60">
        <v>39</v>
      </c>
      <c r="Q163" s="60">
        <v>26</v>
      </c>
      <c r="R163" s="34">
        <v>37</v>
      </c>
      <c r="S163" s="73">
        <v>587</v>
      </c>
      <c r="T163" s="32">
        <v>95</v>
      </c>
      <c r="U163" s="44">
        <v>102</v>
      </c>
      <c r="V163" s="73">
        <v>94</v>
      </c>
      <c r="W163" s="44">
        <v>65</v>
      </c>
    </row>
    <row r="164" spans="1:23" ht="14.1" customHeight="1" thickBot="1" x14ac:dyDescent="0.35">
      <c r="A164" s="42"/>
      <c r="B164" s="125" t="s">
        <v>24</v>
      </c>
      <c r="C164" s="35" t="s">
        <v>23</v>
      </c>
      <c r="D164" s="72">
        <v>34</v>
      </c>
      <c r="E164" s="55">
        <v>26</v>
      </c>
      <c r="F164" s="55">
        <v>28</v>
      </c>
      <c r="G164" s="55">
        <v>27</v>
      </c>
      <c r="H164" s="55">
        <v>34</v>
      </c>
      <c r="I164" s="55">
        <v>49</v>
      </c>
      <c r="J164" s="55">
        <v>44</v>
      </c>
      <c r="K164" s="55">
        <v>35</v>
      </c>
      <c r="L164" s="55">
        <v>28</v>
      </c>
      <c r="M164" s="55">
        <v>27</v>
      </c>
      <c r="N164" s="55">
        <v>32</v>
      </c>
      <c r="O164" s="55">
        <v>19</v>
      </c>
      <c r="P164" s="55">
        <v>34</v>
      </c>
      <c r="Q164" s="60">
        <v>36</v>
      </c>
      <c r="R164" s="34">
        <v>46</v>
      </c>
      <c r="S164" s="74">
        <v>499</v>
      </c>
      <c r="T164" s="65">
        <v>89</v>
      </c>
      <c r="U164" s="66">
        <v>116</v>
      </c>
      <c r="V164" s="74">
        <v>85</v>
      </c>
      <c r="W164" s="66">
        <v>36</v>
      </c>
    </row>
    <row r="165" spans="1:23" s="25" customFormat="1" ht="14.1" customHeight="1" thickBot="1" x14ac:dyDescent="0.35">
      <c r="A165" s="41"/>
      <c r="B165" s="247" t="s">
        <v>334</v>
      </c>
      <c r="C165" s="248"/>
      <c r="D165" s="122">
        <v>440</v>
      </c>
      <c r="E165" s="120">
        <v>369</v>
      </c>
      <c r="F165" s="120">
        <v>356</v>
      </c>
      <c r="G165" s="120">
        <v>393</v>
      </c>
      <c r="H165" s="120">
        <v>354</v>
      </c>
      <c r="I165" s="120">
        <v>437</v>
      </c>
      <c r="J165" s="120">
        <v>411</v>
      </c>
      <c r="K165" s="120">
        <v>367</v>
      </c>
      <c r="L165" s="120">
        <v>346</v>
      </c>
      <c r="M165" s="120">
        <v>364</v>
      </c>
      <c r="N165" s="120">
        <v>326</v>
      </c>
      <c r="O165" s="120">
        <v>271</v>
      </c>
      <c r="P165" s="120">
        <v>325</v>
      </c>
      <c r="Q165" s="123">
        <v>303</v>
      </c>
      <c r="R165" s="124">
        <v>308</v>
      </c>
      <c r="S165" s="122">
        <v>5370</v>
      </c>
      <c r="T165" s="120">
        <v>899</v>
      </c>
      <c r="U165" s="121">
        <v>936</v>
      </c>
      <c r="V165" s="222">
        <v>839</v>
      </c>
      <c r="W165" s="70">
        <v>543</v>
      </c>
    </row>
    <row r="166" spans="1:23" s="39" customFormat="1" ht="27.9" customHeight="1" thickBot="1" x14ac:dyDescent="0.35">
      <c r="A166" s="40"/>
      <c r="B166" s="57"/>
      <c r="D166" s="54"/>
      <c r="E166" s="55"/>
      <c r="F166" s="55"/>
      <c r="G166" s="55"/>
      <c r="H166" s="55"/>
      <c r="I166" s="55"/>
      <c r="J166" s="55"/>
      <c r="K166" s="55"/>
      <c r="L166" s="55"/>
      <c r="M166" s="55"/>
      <c r="N166" s="55"/>
      <c r="O166" s="55"/>
      <c r="P166" s="55"/>
      <c r="Q166" s="55"/>
      <c r="R166" s="55"/>
      <c r="S166" s="56"/>
      <c r="T166" s="56"/>
      <c r="U166" s="56"/>
    </row>
    <row r="167" spans="1:23" ht="14.1" customHeight="1" x14ac:dyDescent="0.3">
      <c r="A167" s="41" t="s">
        <v>154</v>
      </c>
      <c r="B167" s="38" t="s">
        <v>27</v>
      </c>
      <c r="C167" s="43" t="s">
        <v>237</v>
      </c>
      <c r="D167" s="71">
        <v>310</v>
      </c>
      <c r="E167" s="30">
        <v>330</v>
      </c>
      <c r="F167" s="30">
        <v>318</v>
      </c>
      <c r="G167" s="30">
        <v>294</v>
      </c>
      <c r="H167" s="30">
        <v>318</v>
      </c>
      <c r="I167" s="30">
        <v>371</v>
      </c>
      <c r="J167" s="30">
        <v>309</v>
      </c>
      <c r="K167" s="30">
        <v>311</v>
      </c>
      <c r="L167" s="30">
        <v>289</v>
      </c>
      <c r="M167" s="30">
        <v>356</v>
      </c>
      <c r="N167" s="30">
        <v>276</v>
      </c>
      <c r="O167" s="30">
        <v>335</v>
      </c>
      <c r="P167" s="30">
        <v>345</v>
      </c>
      <c r="Q167" s="30">
        <v>294</v>
      </c>
      <c r="R167" s="59">
        <v>398</v>
      </c>
      <c r="S167" s="71">
        <v>4854</v>
      </c>
      <c r="T167" s="31">
        <v>974</v>
      </c>
      <c r="U167" s="45">
        <v>1037</v>
      </c>
      <c r="V167" s="24"/>
    </row>
    <row r="168" spans="1:23" ht="14.1" customHeight="1" thickBot="1" x14ac:dyDescent="0.35">
      <c r="A168" s="42"/>
      <c r="B168" s="125" t="s">
        <v>46</v>
      </c>
      <c r="C168" s="35" t="s">
        <v>236</v>
      </c>
      <c r="D168" s="72">
        <v>465</v>
      </c>
      <c r="E168" s="55">
        <v>424</v>
      </c>
      <c r="F168" s="55">
        <v>398</v>
      </c>
      <c r="G168" s="55">
        <v>417</v>
      </c>
      <c r="H168" s="55">
        <v>395</v>
      </c>
      <c r="I168" s="55">
        <v>441</v>
      </c>
      <c r="J168" s="55">
        <v>460</v>
      </c>
      <c r="K168" s="55">
        <v>383</v>
      </c>
      <c r="L168" s="55">
        <v>382</v>
      </c>
      <c r="M168" s="55">
        <v>412</v>
      </c>
      <c r="N168" s="55">
        <v>403</v>
      </c>
      <c r="O168" s="55">
        <v>396</v>
      </c>
      <c r="P168" s="55">
        <v>487</v>
      </c>
      <c r="Q168" s="55">
        <v>521</v>
      </c>
      <c r="R168" s="34">
        <v>562</v>
      </c>
      <c r="S168" s="73">
        <v>6546</v>
      </c>
      <c r="T168" s="32">
        <v>1404</v>
      </c>
      <c r="U168" s="44">
        <v>1570</v>
      </c>
      <c r="V168" s="24"/>
    </row>
    <row r="169" spans="1:23" ht="14.1" customHeight="1" x14ac:dyDescent="0.3">
      <c r="A169" s="42"/>
      <c r="B169" s="125" t="s">
        <v>328</v>
      </c>
      <c r="C169" s="35" t="s">
        <v>4</v>
      </c>
      <c r="D169" s="72">
        <v>525</v>
      </c>
      <c r="E169" s="55">
        <v>509</v>
      </c>
      <c r="F169" s="55">
        <v>514</v>
      </c>
      <c r="G169" s="55">
        <v>521</v>
      </c>
      <c r="H169" s="55">
        <v>532</v>
      </c>
      <c r="I169" s="55">
        <v>519</v>
      </c>
      <c r="J169" s="55">
        <v>513</v>
      </c>
      <c r="K169" s="55">
        <v>541</v>
      </c>
      <c r="L169" s="55">
        <v>622</v>
      </c>
      <c r="M169" s="55">
        <v>553</v>
      </c>
      <c r="N169" s="55">
        <v>676</v>
      </c>
      <c r="O169" s="55">
        <v>573</v>
      </c>
      <c r="P169" s="55">
        <v>588</v>
      </c>
      <c r="Q169" s="60">
        <v>607</v>
      </c>
      <c r="R169" s="34">
        <v>530</v>
      </c>
      <c r="S169" s="73">
        <v>8323</v>
      </c>
      <c r="T169" s="32">
        <v>1768</v>
      </c>
      <c r="U169" s="44">
        <v>1725</v>
      </c>
      <c r="V169" s="71">
        <v>1837</v>
      </c>
      <c r="W169" s="45">
        <v>607</v>
      </c>
    </row>
    <row r="170" spans="1:23" ht="14.1" customHeight="1" x14ac:dyDescent="0.3">
      <c r="A170" s="42"/>
      <c r="B170" s="125" t="s">
        <v>10</v>
      </c>
      <c r="C170" s="35" t="s">
        <v>235</v>
      </c>
      <c r="D170" s="72">
        <v>891</v>
      </c>
      <c r="E170" s="55">
        <v>912</v>
      </c>
      <c r="F170" s="55">
        <v>968</v>
      </c>
      <c r="G170" s="55">
        <v>881</v>
      </c>
      <c r="H170" s="55">
        <v>949</v>
      </c>
      <c r="I170" s="55">
        <v>1027</v>
      </c>
      <c r="J170" s="55">
        <v>1003</v>
      </c>
      <c r="K170" s="55">
        <v>894</v>
      </c>
      <c r="L170" s="55">
        <v>955</v>
      </c>
      <c r="M170" s="55">
        <v>966</v>
      </c>
      <c r="N170" s="55">
        <v>898</v>
      </c>
      <c r="O170" s="55">
        <v>864</v>
      </c>
      <c r="P170" s="60">
        <v>933</v>
      </c>
      <c r="Q170" s="60">
        <v>939</v>
      </c>
      <c r="R170" s="34">
        <v>782</v>
      </c>
      <c r="S170" s="73">
        <v>13862</v>
      </c>
      <c r="T170" s="32">
        <v>2736</v>
      </c>
      <c r="U170" s="44">
        <v>2654</v>
      </c>
      <c r="V170" s="73">
        <v>2728</v>
      </c>
      <c r="W170" s="44">
        <v>1872</v>
      </c>
    </row>
    <row r="171" spans="1:23" ht="14.1" customHeight="1" x14ac:dyDescent="0.3">
      <c r="A171" s="42"/>
      <c r="B171" s="125" t="s">
        <v>125</v>
      </c>
      <c r="C171" s="35" t="s">
        <v>126</v>
      </c>
      <c r="D171" s="72">
        <v>519</v>
      </c>
      <c r="E171" s="55">
        <v>496</v>
      </c>
      <c r="F171" s="55">
        <v>526</v>
      </c>
      <c r="G171" s="55">
        <v>483</v>
      </c>
      <c r="H171" s="55">
        <v>449</v>
      </c>
      <c r="I171" s="55">
        <v>476</v>
      </c>
      <c r="J171" s="55">
        <v>524</v>
      </c>
      <c r="K171" s="55">
        <v>475</v>
      </c>
      <c r="L171" s="55">
        <v>519</v>
      </c>
      <c r="M171" s="55">
        <v>559</v>
      </c>
      <c r="N171" s="55">
        <v>529</v>
      </c>
      <c r="O171" s="60">
        <v>475</v>
      </c>
      <c r="P171" s="60">
        <v>464</v>
      </c>
      <c r="Q171" s="60">
        <v>562</v>
      </c>
      <c r="R171" s="34">
        <v>522</v>
      </c>
      <c r="S171" s="73">
        <v>7578</v>
      </c>
      <c r="T171" s="32">
        <v>1501</v>
      </c>
      <c r="U171" s="44">
        <v>1548</v>
      </c>
      <c r="V171" s="73">
        <v>1607</v>
      </c>
      <c r="W171" s="44">
        <v>1501</v>
      </c>
    </row>
    <row r="172" spans="1:23" ht="14.1" customHeight="1" x14ac:dyDescent="0.3">
      <c r="A172" s="42"/>
      <c r="B172" s="125" t="s">
        <v>21</v>
      </c>
      <c r="C172" s="35" t="s">
        <v>20</v>
      </c>
      <c r="D172" s="72">
        <v>837</v>
      </c>
      <c r="E172" s="55">
        <v>806</v>
      </c>
      <c r="F172" s="55">
        <v>779</v>
      </c>
      <c r="G172" s="55">
        <v>744</v>
      </c>
      <c r="H172" s="55">
        <v>678</v>
      </c>
      <c r="I172" s="55">
        <v>799</v>
      </c>
      <c r="J172" s="55">
        <v>891</v>
      </c>
      <c r="K172" s="55">
        <v>862</v>
      </c>
      <c r="L172" s="55">
        <v>900</v>
      </c>
      <c r="M172" s="55">
        <v>888</v>
      </c>
      <c r="N172" s="55">
        <v>802</v>
      </c>
      <c r="O172" s="60">
        <v>707</v>
      </c>
      <c r="P172" s="60">
        <v>797</v>
      </c>
      <c r="Q172" s="60">
        <v>897</v>
      </c>
      <c r="R172" s="34">
        <v>801</v>
      </c>
      <c r="S172" s="73">
        <v>12188</v>
      </c>
      <c r="T172" s="32">
        <v>2401</v>
      </c>
      <c r="U172" s="44">
        <v>2495</v>
      </c>
      <c r="V172" s="73">
        <v>2590</v>
      </c>
      <c r="W172" s="44">
        <v>2401</v>
      </c>
    </row>
    <row r="173" spans="1:23" ht="14.1" customHeight="1" x14ac:dyDescent="0.3">
      <c r="A173" s="42"/>
      <c r="B173" s="125" t="s">
        <v>9</v>
      </c>
      <c r="C173" s="35" t="s">
        <v>8</v>
      </c>
      <c r="D173" s="72">
        <v>585</v>
      </c>
      <c r="E173" s="55">
        <v>563</v>
      </c>
      <c r="F173" s="55">
        <v>565</v>
      </c>
      <c r="G173" s="55">
        <v>578</v>
      </c>
      <c r="H173" s="55">
        <v>562</v>
      </c>
      <c r="I173" s="55">
        <v>634</v>
      </c>
      <c r="J173" s="55">
        <v>549</v>
      </c>
      <c r="K173" s="55">
        <v>559</v>
      </c>
      <c r="L173" s="55">
        <v>591</v>
      </c>
      <c r="M173" s="55">
        <v>678</v>
      </c>
      <c r="N173" s="55">
        <v>583</v>
      </c>
      <c r="O173" s="55">
        <v>662</v>
      </c>
      <c r="P173" s="60">
        <v>617</v>
      </c>
      <c r="Q173" s="60">
        <v>476</v>
      </c>
      <c r="R173" s="34">
        <v>704</v>
      </c>
      <c r="S173" s="73">
        <v>8906</v>
      </c>
      <c r="T173" s="32">
        <v>1755</v>
      </c>
      <c r="U173" s="44">
        <v>1797</v>
      </c>
      <c r="V173" s="73">
        <v>1923</v>
      </c>
      <c r="W173" s="44">
        <v>1093</v>
      </c>
    </row>
    <row r="174" spans="1:23" ht="14.1" customHeight="1" x14ac:dyDescent="0.3">
      <c r="A174" s="42"/>
      <c r="B174" s="125" t="s">
        <v>15</v>
      </c>
      <c r="C174" s="35" t="s">
        <v>14</v>
      </c>
      <c r="D174" s="72">
        <v>450</v>
      </c>
      <c r="E174" s="55">
        <v>443</v>
      </c>
      <c r="F174" s="55">
        <v>459</v>
      </c>
      <c r="G174" s="55">
        <v>431</v>
      </c>
      <c r="H174" s="55">
        <v>442</v>
      </c>
      <c r="I174" s="55">
        <v>405</v>
      </c>
      <c r="J174" s="55">
        <v>392</v>
      </c>
      <c r="K174" s="55">
        <v>415</v>
      </c>
      <c r="L174" s="55">
        <v>364</v>
      </c>
      <c r="M174" s="55">
        <v>447</v>
      </c>
      <c r="N174" s="55">
        <v>406</v>
      </c>
      <c r="O174" s="55">
        <v>433</v>
      </c>
      <c r="P174" s="60">
        <v>417</v>
      </c>
      <c r="Q174" s="60">
        <v>342</v>
      </c>
      <c r="R174" s="34">
        <v>399</v>
      </c>
      <c r="S174" s="73">
        <v>6245</v>
      </c>
      <c r="T174" s="32">
        <v>1192</v>
      </c>
      <c r="U174" s="44">
        <v>1158</v>
      </c>
      <c r="V174" s="73">
        <v>1286</v>
      </c>
      <c r="W174" s="44">
        <v>759</v>
      </c>
    </row>
    <row r="175" spans="1:23" ht="14.1" customHeight="1" thickBot="1" x14ac:dyDescent="0.35">
      <c r="A175" s="42"/>
      <c r="B175" s="125" t="s">
        <v>24</v>
      </c>
      <c r="C175" s="35" t="s">
        <v>23</v>
      </c>
      <c r="D175" s="72">
        <v>586</v>
      </c>
      <c r="E175" s="55">
        <v>504</v>
      </c>
      <c r="F175" s="55">
        <v>562</v>
      </c>
      <c r="G175" s="55">
        <v>538</v>
      </c>
      <c r="H175" s="55">
        <v>448</v>
      </c>
      <c r="I175" s="55">
        <v>732</v>
      </c>
      <c r="J175" s="55">
        <v>481</v>
      </c>
      <c r="K175" s="55">
        <v>424</v>
      </c>
      <c r="L175" s="55">
        <v>457</v>
      </c>
      <c r="M175" s="55">
        <v>415</v>
      </c>
      <c r="N175" s="55">
        <v>385</v>
      </c>
      <c r="O175" s="55">
        <v>415</v>
      </c>
      <c r="P175" s="55">
        <v>514</v>
      </c>
      <c r="Q175" s="60">
        <v>573</v>
      </c>
      <c r="R175" s="34">
        <v>610</v>
      </c>
      <c r="S175" s="74">
        <v>7644</v>
      </c>
      <c r="T175" s="65">
        <v>1502</v>
      </c>
      <c r="U175" s="66">
        <v>1697</v>
      </c>
      <c r="V175" s="74">
        <v>1314</v>
      </c>
      <c r="W175" s="66">
        <v>573</v>
      </c>
    </row>
    <row r="176" spans="1:23" s="25" customFormat="1" ht="14.1" customHeight="1" thickBot="1" x14ac:dyDescent="0.35">
      <c r="A176" s="41"/>
      <c r="B176" s="247" t="s">
        <v>334</v>
      </c>
      <c r="C176" s="248"/>
      <c r="D176" s="122">
        <v>5168</v>
      </c>
      <c r="E176" s="120">
        <v>4987</v>
      </c>
      <c r="F176" s="120">
        <v>5089</v>
      </c>
      <c r="G176" s="120">
        <v>4887</v>
      </c>
      <c r="H176" s="120">
        <v>4773</v>
      </c>
      <c r="I176" s="120">
        <v>5404</v>
      </c>
      <c r="J176" s="120">
        <v>5122</v>
      </c>
      <c r="K176" s="120">
        <v>4864</v>
      </c>
      <c r="L176" s="120">
        <v>5079</v>
      </c>
      <c r="M176" s="120">
        <v>5274</v>
      </c>
      <c r="N176" s="120">
        <v>4958</v>
      </c>
      <c r="O176" s="120">
        <v>4860</v>
      </c>
      <c r="P176" s="120">
        <v>5162</v>
      </c>
      <c r="Q176" s="123">
        <v>5211</v>
      </c>
      <c r="R176" s="124">
        <v>5308</v>
      </c>
      <c r="S176" s="122">
        <v>76146</v>
      </c>
      <c r="T176" s="120">
        <v>15233</v>
      </c>
      <c r="U176" s="121">
        <v>15681</v>
      </c>
      <c r="V176" s="222">
        <v>13285</v>
      </c>
      <c r="W176" s="70">
        <v>8806</v>
      </c>
    </row>
    <row r="177" spans="1:23" s="39" customFormat="1" ht="27.9" customHeight="1" thickBot="1" x14ac:dyDescent="0.35">
      <c r="A177" s="40"/>
      <c r="B177" s="57"/>
      <c r="D177" s="54"/>
      <c r="E177" s="55"/>
      <c r="F177" s="55"/>
      <c r="G177" s="55"/>
      <c r="H177" s="55"/>
      <c r="I177" s="55"/>
      <c r="J177" s="55"/>
      <c r="K177" s="55"/>
      <c r="L177" s="55"/>
      <c r="M177" s="55"/>
      <c r="N177" s="55"/>
      <c r="O177" s="55"/>
      <c r="P177" s="55"/>
      <c r="Q177" s="55"/>
      <c r="R177" s="55"/>
      <c r="S177" s="56"/>
      <c r="T177" s="56"/>
      <c r="U177" s="56"/>
    </row>
    <row r="178" spans="1:23" ht="14.1" customHeight="1" x14ac:dyDescent="0.3">
      <c r="A178" s="41" t="s">
        <v>155</v>
      </c>
      <c r="B178" s="38" t="s">
        <v>27</v>
      </c>
      <c r="C178" s="43" t="s">
        <v>237</v>
      </c>
      <c r="D178" s="71">
        <v>376</v>
      </c>
      <c r="E178" s="30">
        <v>403</v>
      </c>
      <c r="F178" s="30">
        <v>371</v>
      </c>
      <c r="G178" s="30">
        <v>408</v>
      </c>
      <c r="H178" s="30">
        <v>416</v>
      </c>
      <c r="I178" s="30">
        <v>476</v>
      </c>
      <c r="J178" s="30">
        <v>406</v>
      </c>
      <c r="K178" s="30">
        <v>383</v>
      </c>
      <c r="L178" s="30">
        <v>399</v>
      </c>
      <c r="M178" s="30">
        <v>446</v>
      </c>
      <c r="N178" s="30">
        <v>359</v>
      </c>
      <c r="O178" s="30">
        <v>381</v>
      </c>
      <c r="P178" s="30">
        <v>428</v>
      </c>
      <c r="Q178" s="30">
        <v>334</v>
      </c>
      <c r="R178" s="59">
        <v>399</v>
      </c>
      <c r="S178" s="71">
        <v>5985</v>
      </c>
      <c r="T178" s="31">
        <v>1143</v>
      </c>
      <c r="U178" s="45">
        <v>1161</v>
      </c>
      <c r="V178" s="24"/>
    </row>
    <row r="179" spans="1:23" ht="14.1" customHeight="1" thickBot="1" x14ac:dyDescent="0.35">
      <c r="A179" s="42"/>
      <c r="B179" s="125" t="s">
        <v>46</v>
      </c>
      <c r="C179" s="35" t="s">
        <v>236</v>
      </c>
      <c r="D179" s="72">
        <v>581</v>
      </c>
      <c r="E179" s="55">
        <v>600</v>
      </c>
      <c r="F179" s="55">
        <v>549</v>
      </c>
      <c r="G179" s="55">
        <v>533</v>
      </c>
      <c r="H179" s="55">
        <v>496</v>
      </c>
      <c r="I179" s="55">
        <v>500</v>
      </c>
      <c r="J179" s="55">
        <v>544</v>
      </c>
      <c r="K179" s="55">
        <v>513</v>
      </c>
      <c r="L179" s="55">
        <v>550</v>
      </c>
      <c r="M179" s="55">
        <v>536</v>
      </c>
      <c r="N179" s="55">
        <v>500</v>
      </c>
      <c r="O179" s="55">
        <v>537</v>
      </c>
      <c r="P179" s="55">
        <v>663</v>
      </c>
      <c r="Q179" s="55">
        <v>651</v>
      </c>
      <c r="R179" s="34">
        <v>625</v>
      </c>
      <c r="S179" s="73">
        <v>8378</v>
      </c>
      <c r="T179" s="32">
        <v>1851</v>
      </c>
      <c r="U179" s="44">
        <v>1939</v>
      </c>
      <c r="V179" s="24"/>
    </row>
    <row r="180" spans="1:23" ht="14.1" customHeight="1" x14ac:dyDescent="0.3">
      <c r="A180" s="42"/>
      <c r="B180" s="125" t="s">
        <v>328</v>
      </c>
      <c r="C180" s="35" t="s">
        <v>4</v>
      </c>
      <c r="D180" s="72">
        <v>696</v>
      </c>
      <c r="E180" s="55">
        <v>694</v>
      </c>
      <c r="F180" s="55">
        <v>677</v>
      </c>
      <c r="G180" s="55">
        <v>708</v>
      </c>
      <c r="H180" s="55">
        <v>698</v>
      </c>
      <c r="I180" s="55">
        <v>653</v>
      </c>
      <c r="J180" s="55">
        <v>665</v>
      </c>
      <c r="K180" s="55">
        <v>677</v>
      </c>
      <c r="L180" s="55">
        <v>764</v>
      </c>
      <c r="M180" s="55">
        <v>651</v>
      </c>
      <c r="N180" s="55">
        <v>724</v>
      </c>
      <c r="O180" s="55">
        <v>601</v>
      </c>
      <c r="P180" s="55">
        <v>650</v>
      </c>
      <c r="Q180" s="60">
        <v>684</v>
      </c>
      <c r="R180" s="34">
        <v>540</v>
      </c>
      <c r="S180" s="73">
        <v>10082</v>
      </c>
      <c r="T180" s="32">
        <v>1935</v>
      </c>
      <c r="U180" s="44">
        <v>1874</v>
      </c>
      <c r="V180" s="71">
        <v>1975</v>
      </c>
      <c r="W180" s="45">
        <v>684</v>
      </c>
    </row>
    <row r="181" spans="1:23" ht="14.1" customHeight="1" x14ac:dyDescent="0.3">
      <c r="A181" s="42"/>
      <c r="B181" s="125" t="s">
        <v>10</v>
      </c>
      <c r="C181" s="35" t="s">
        <v>235</v>
      </c>
      <c r="D181" s="72">
        <v>1089</v>
      </c>
      <c r="E181" s="55">
        <v>1029</v>
      </c>
      <c r="F181" s="55">
        <v>1054</v>
      </c>
      <c r="G181" s="55">
        <v>1051</v>
      </c>
      <c r="H181" s="55">
        <v>1032</v>
      </c>
      <c r="I181" s="55">
        <v>1150</v>
      </c>
      <c r="J181" s="55">
        <v>1121</v>
      </c>
      <c r="K181" s="55">
        <v>1015</v>
      </c>
      <c r="L181" s="55">
        <v>1078</v>
      </c>
      <c r="M181" s="55">
        <v>1077</v>
      </c>
      <c r="N181" s="55">
        <v>1031</v>
      </c>
      <c r="O181" s="55">
        <v>996</v>
      </c>
      <c r="P181" s="60">
        <v>970</v>
      </c>
      <c r="Q181" s="60">
        <v>952</v>
      </c>
      <c r="R181" s="34">
        <v>833</v>
      </c>
      <c r="S181" s="73">
        <v>15478</v>
      </c>
      <c r="T181" s="32">
        <v>2918</v>
      </c>
      <c r="U181" s="44">
        <v>2755</v>
      </c>
      <c r="V181" s="73">
        <v>3104</v>
      </c>
      <c r="W181" s="44">
        <v>1922</v>
      </c>
    </row>
    <row r="182" spans="1:23" ht="14.1" customHeight="1" x14ac:dyDescent="0.3">
      <c r="A182" s="42"/>
      <c r="B182" s="125" t="s">
        <v>125</v>
      </c>
      <c r="C182" s="35" t="s">
        <v>126</v>
      </c>
      <c r="D182" s="72">
        <v>622</v>
      </c>
      <c r="E182" s="55">
        <v>617</v>
      </c>
      <c r="F182" s="55">
        <v>658</v>
      </c>
      <c r="G182" s="55">
        <v>566</v>
      </c>
      <c r="H182" s="55">
        <v>601</v>
      </c>
      <c r="I182" s="55">
        <v>602</v>
      </c>
      <c r="J182" s="55">
        <v>610</v>
      </c>
      <c r="K182" s="55">
        <v>592</v>
      </c>
      <c r="L182" s="55">
        <v>607</v>
      </c>
      <c r="M182" s="55">
        <v>632</v>
      </c>
      <c r="N182" s="55">
        <v>635</v>
      </c>
      <c r="O182" s="60">
        <v>554</v>
      </c>
      <c r="P182" s="60">
        <v>568</v>
      </c>
      <c r="Q182" s="60">
        <v>624</v>
      </c>
      <c r="R182" s="34">
        <v>555</v>
      </c>
      <c r="S182" s="73">
        <v>9043</v>
      </c>
      <c r="T182" s="32">
        <v>1746</v>
      </c>
      <c r="U182" s="44">
        <v>1747</v>
      </c>
      <c r="V182" s="73">
        <v>1874</v>
      </c>
      <c r="W182" s="44">
        <v>1746</v>
      </c>
    </row>
    <row r="183" spans="1:23" ht="14.1" customHeight="1" x14ac:dyDescent="0.3">
      <c r="A183" s="42"/>
      <c r="B183" s="125" t="s">
        <v>21</v>
      </c>
      <c r="C183" s="35" t="s">
        <v>20</v>
      </c>
      <c r="D183" s="72">
        <v>931</v>
      </c>
      <c r="E183" s="55">
        <v>985</v>
      </c>
      <c r="F183" s="55">
        <v>884</v>
      </c>
      <c r="G183" s="55">
        <v>834</v>
      </c>
      <c r="H183" s="55">
        <v>839</v>
      </c>
      <c r="I183" s="55">
        <v>883</v>
      </c>
      <c r="J183" s="55">
        <v>968</v>
      </c>
      <c r="K183" s="55">
        <v>931</v>
      </c>
      <c r="L183" s="55">
        <v>1000</v>
      </c>
      <c r="M183" s="55">
        <v>1029</v>
      </c>
      <c r="N183" s="55">
        <v>911</v>
      </c>
      <c r="O183" s="60">
        <v>793</v>
      </c>
      <c r="P183" s="60">
        <v>928</v>
      </c>
      <c r="Q183" s="60">
        <v>968</v>
      </c>
      <c r="R183" s="34">
        <v>796</v>
      </c>
      <c r="S183" s="73">
        <v>13680</v>
      </c>
      <c r="T183" s="32">
        <v>2689</v>
      </c>
      <c r="U183" s="44">
        <v>2692</v>
      </c>
      <c r="V183" s="73">
        <v>2940</v>
      </c>
      <c r="W183" s="44">
        <v>2689</v>
      </c>
    </row>
    <row r="184" spans="1:23" ht="14.1" customHeight="1" x14ac:dyDescent="0.3">
      <c r="A184" s="42"/>
      <c r="B184" s="125" t="s">
        <v>9</v>
      </c>
      <c r="C184" s="35" t="s">
        <v>8</v>
      </c>
      <c r="D184" s="72">
        <v>750</v>
      </c>
      <c r="E184" s="55">
        <v>694</v>
      </c>
      <c r="F184" s="55">
        <v>735</v>
      </c>
      <c r="G184" s="55">
        <v>765</v>
      </c>
      <c r="H184" s="55">
        <v>717</v>
      </c>
      <c r="I184" s="55">
        <v>769</v>
      </c>
      <c r="J184" s="55">
        <v>695</v>
      </c>
      <c r="K184" s="55">
        <v>654</v>
      </c>
      <c r="L184" s="55">
        <v>691</v>
      </c>
      <c r="M184" s="55">
        <v>777</v>
      </c>
      <c r="N184" s="55">
        <v>687</v>
      </c>
      <c r="O184" s="55">
        <v>758</v>
      </c>
      <c r="P184" s="60">
        <v>748</v>
      </c>
      <c r="Q184" s="60">
        <v>534</v>
      </c>
      <c r="R184" s="34">
        <v>698</v>
      </c>
      <c r="S184" s="73">
        <v>10672</v>
      </c>
      <c r="T184" s="32">
        <v>2040</v>
      </c>
      <c r="U184" s="44">
        <v>1980</v>
      </c>
      <c r="V184" s="73">
        <v>2222</v>
      </c>
      <c r="W184" s="44">
        <v>1282</v>
      </c>
    </row>
    <row r="185" spans="1:23" ht="14.1" customHeight="1" x14ac:dyDescent="0.3">
      <c r="A185" s="42"/>
      <c r="B185" s="125" t="s">
        <v>15</v>
      </c>
      <c r="C185" s="35" t="s">
        <v>14</v>
      </c>
      <c r="D185" s="72">
        <v>589</v>
      </c>
      <c r="E185" s="55">
        <v>578</v>
      </c>
      <c r="F185" s="55">
        <v>623</v>
      </c>
      <c r="G185" s="55">
        <v>609</v>
      </c>
      <c r="H185" s="55">
        <v>593</v>
      </c>
      <c r="I185" s="55">
        <v>576</v>
      </c>
      <c r="J185" s="55">
        <v>552</v>
      </c>
      <c r="K185" s="55">
        <v>560</v>
      </c>
      <c r="L185" s="55">
        <v>508</v>
      </c>
      <c r="M185" s="55">
        <v>519</v>
      </c>
      <c r="N185" s="55">
        <v>524</v>
      </c>
      <c r="O185" s="55">
        <v>537</v>
      </c>
      <c r="P185" s="60">
        <v>498</v>
      </c>
      <c r="Q185" s="60">
        <v>405</v>
      </c>
      <c r="R185" s="34">
        <v>395</v>
      </c>
      <c r="S185" s="73">
        <v>8066</v>
      </c>
      <c r="T185" s="32">
        <v>1440</v>
      </c>
      <c r="U185" s="44">
        <v>1298</v>
      </c>
      <c r="V185" s="73">
        <v>1580</v>
      </c>
      <c r="W185" s="44">
        <v>903</v>
      </c>
    </row>
    <row r="186" spans="1:23" ht="14.1" customHeight="1" thickBot="1" x14ac:dyDescent="0.35">
      <c r="A186" s="42"/>
      <c r="B186" s="125" t="s">
        <v>24</v>
      </c>
      <c r="C186" s="35" t="s">
        <v>23</v>
      </c>
      <c r="D186" s="72">
        <v>646</v>
      </c>
      <c r="E186" s="55">
        <v>595</v>
      </c>
      <c r="F186" s="55">
        <v>683</v>
      </c>
      <c r="G186" s="55">
        <v>601</v>
      </c>
      <c r="H186" s="55">
        <v>565</v>
      </c>
      <c r="I186" s="55">
        <v>864</v>
      </c>
      <c r="J186" s="55">
        <v>535</v>
      </c>
      <c r="K186" s="55">
        <v>505</v>
      </c>
      <c r="L186" s="55">
        <v>574</v>
      </c>
      <c r="M186" s="55">
        <v>517</v>
      </c>
      <c r="N186" s="55">
        <v>506</v>
      </c>
      <c r="O186" s="55">
        <v>477</v>
      </c>
      <c r="P186" s="55">
        <v>584</v>
      </c>
      <c r="Q186" s="60">
        <v>662</v>
      </c>
      <c r="R186" s="34">
        <v>678</v>
      </c>
      <c r="S186" s="74">
        <v>8992</v>
      </c>
      <c r="T186" s="65">
        <v>1723</v>
      </c>
      <c r="U186" s="66">
        <v>1924</v>
      </c>
      <c r="V186" s="74">
        <v>1567</v>
      </c>
      <c r="W186" s="66">
        <v>662</v>
      </c>
    </row>
    <row r="187" spans="1:23" s="25" customFormat="1" ht="14.1" customHeight="1" thickBot="1" x14ac:dyDescent="0.35">
      <c r="A187" s="41"/>
      <c r="B187" s="247" t="s">
        <v>334</v>
      </c>
      <c r="C187" s="248"/>
      <c r="D187" s="122">
        <v>6280</v>
      </c>
      <c r="E187" s="120">
        <v>6195</v>
      </c>
      <c r="F187" s="120">
        <v>6234</v>
      </c>
      <c r="G187" s="120">
        <v>6075</v>
      </c>
      <c r="H187" s="120">
        <v>5957</v>
      </c>
      <c r="I187" s="120">
        <v>6473</v>
      </c>
      <c r="J187" s="120">
        <v>6096</v>
      </c>
      <c r="K187" s="120">
        <v>5830</v>
      </c>
      <c r="L187" s="120">
        <v>6171</v>
      </c>
      <c r="M187" s="120">
        <v>6184</v>
      </c>
      <c r="N187" s="120">
        <v>5877</v>
      </c>
      <c r="O187" s="120">
        <v>5634</v>
      </c>
      <c r="P187" s="120">
        <v>6037</v>
      </c>
      <c r="Q187" s="123">
        <v>5814</v>
      </c>
      <c r="R187" s="124">
        <v>5519</v>
      </c>
      <c r="S187" s="122">
        <v>90376</v>
      </c>
      <c r="T187" s="120">
        <v>17485</v>
      </c>
      <c r="U187" s="121">
        <v>17370</v>
      </c>
      <c r="V187" s="222">
        <v>15262</v>
      </c>
      <c r="W187" s="70">
        <v>9888</v>
      </c>
    </row>
    <row r="188" spans="1:23" s="39" customFormat="1" ht="27.9" customHeight="1" thickBot="1" x14ac:dyDescent="0.35">
      <c r="A188" s="40"/>
      <c r="B188" s="57"/>
      <c r="D188" s="54"/>
      <c r="E188" s="55"/>
      <c r="F188" s="55"/>
      <c r="G188" s="55"/>
      <c r="H188" s="55"/>
      <c r="I188" s="55"/>
      <c r="J188" s="55"/>
      <c r="K188" s="55"/>
      <c r="L188" s="55"/>
      <c r="M188" s="55"/>
      <c r="N188" s="55"/>
      <c r="O188" s="55"/>
      <c r="P188" s="55"/>
      <c r="Q188" s="55"/>
      <c r="R188" s="55"/>
      <c r="S188" s="56"/>
      <c r="T188" s="56"/>
      <c r="U188" s="56"/>
    </row>
    <row r="189" spans="1:23" ht="14.1" customHeight="1" x14ac:dyDescent="0.3">
      <c r="A189" s="41" t="s">
        <v>156</v>
      </c>
      <c r="B189" s="38" t="s">
        <v>27</v>
      </c>
      <c r="C189" s="43" t="s">
        <v>237</v>
      </c>
      <c r="D189" s="71">
        <v>24</v>
      </c>
      <c r="E189" s="30">
        <v>18</v>
      </c>
      <c r="F189" s="30">
        <v>22</v>
      </c>
      <c r="G189" s="30">
        <v>21</v>
      </c>
      <c r="H189" s="30">
        <v>19</v>
      </c>
      <c r="I189" s="30">
        <v>21</v>
      </c>
      <c r="J189" s="30">
        <v>22</v>
      </c>
      <c r="K189" s="30">
        <v>25</v>
      </c>
      <c r="L189" s="30">
        <v>22</v>
      </c>
      <c r="M189" s="30">
        <v>22</v>
      </c>
      <c r="N189" s="30">
        <v>25</v>
      </c>
      <c r="O189" s="30">
        <v>19</v>
      </c>
      <c r="P189" s="30">
        <v>31</v>
      </c>
      <c r="Q189" s="30">
        <v>14</v>
      </c>
      <c r="R189" s="59">
        <v>36</v>
      </c>
      <c r="S189" s="71">
        <v>341</v>
      </c>
      <c r="T189" s="31">
        <v>64</v>
      </c>
      <c r="U189" s="45">
        <v>81</v>
      </c>
      <c r="V189" s="24"/>
    </row>
    <row r="190" spans="1:23" ht="14.1" customHeight="1" thickBot="1" x14ac:dyDescent="0.35">
      <c r="A190" s="42"/>
      <c r="B190" s="125" t="s">
        <v>46</v>
      </c>
      <c r="C190" s="35" t="s">
        <v>236</v>
      </c>
      <c r="D190" s="72">
        <v>28</v>
      </c>
      <c r="E190" s="55">
        <v>25</v>
      </c>
      <c r="F190" s="55">
        <v>28</v>
      </c>
      <c r="G190" s="55">
        <v>26</v>
      </c>
      <c r="H190" s="55">
        <v>30</v>
      </c>
      <c r="I190" s="55">
        <v>26</v>
      </c>
      <c r="J190" s="55">
        <v>17</v>
      </c>
      <c r="K190" s="55">
        <v>23</v>
      </c>
      <c r="L190" s="55">
        <v>33</v>
      </c>
      <c r="M190" s="55">
        <v>37</v>
      </c>
      <c r="N190" s="55">
        <v>22</v>
      </c>
      <c r="O190" s="55">
        <v>24</v>
      </c>
      <c r="P190" s="55">
        <v>50</v>
      </c>
      <c r="Q190" s="55">
        <v>34</v>
      </c>
      <c r="R190" s="34">
        <v>55</v>
      </c>
      <c r="S190" s="73">
        <v>458</v>
      </c>
      <c r="T190" s="32">
        <v>108</v>
      </c>
      <c r="U190" s="44">
        <v>139</v>
      </c>
      <c r="V190" s="24"/>
    </row>
    <row r="191" spans="1:23" ht="14.1" customHeight="1" x14ac:dyDescent="0.3">
      <c r="A191" s="42"/>
      <c r="B191" s="125" t="s">
        <v>328</v>
      </c>
      <c r="C191" s="35" t="s">
        <v>4</v>
      </c>
      <c r="D191" s="72">
        <v>50</v>
      </c>
      <c r="E191" s="55">
        <v>46</v>
      </c>
      <c r="F191" s="55">
        <v>49</v>
      </c>
      <c r="G191" s="55">
        <v>58</v>
      </c>
      <c r="H191" s="55">
        <v>52</v>
      </c>
      <c r="I191" s="55">
        <v>43</v>
      </c>
      <c r="J191" s="55">
        <v>41</v>
      </c>
      <c r="K191" s="55">
        <v>38</v>
      </c>
      <c r="L191" s="55">
        <v>38</v>
      </c>
      <c r="M191" s="55">
        <v>40</v>
      </c>
      <c r="N191" s="55">
        <v>48</v>
      </c>
      <c r="O191" s="55">
        <v>32</v>
      </c>
      <c r="P191" s="55">
        <v>42</v>
      </c>
      <c r="Q191" s="60">
        <v>43</v>
      </c>
      <c r="R191" s="34">
        <v>47</v>
      </c>
      <c r="S191" s="73">
        <v>667</v>
      </c>
      <c r="T191" s="32">
        <v>117</v>
      </c>
      <c r="U191" s="44">
        <v>132</v>
      </c>
      <c r="V191" s="71">
        <v>122</v>
      </c>
      <c r="W191" s="45">
        <v>43</v>
      </c>
    </row>
    <row r="192" spans="1:23" ht="14.1" customHeight="1" x14ac:dyDescent="0.3">
      <c r="A192" s="42"/>
      <c r="B192" s="125" t="s">
        <v>10</v>
      </c>
      <c r="C192" s="35" t="s">
        <v>235</v>
      </c>
      <c r="D192" s="72">
        <v>54</v>
      </c>
      <c r="E192" s="55">
        <v>55</v>
      </c>
      <c r="F192" s="55">
        <v>49</v>
      </c>
      <c r="G192" s="55">
        <v>31</v>
      </c>
      <c r="H192" s="55">
        <v>58</v>
      </c>
      <c r="I192" s="55">
        <v>47</v>
      </c>
      <c r="J192" s="55">
        <v>54</v>
      </c>
      <c r="K192" s="55">
        <v>47</v>
      </c>
      <c r="L192" s="55">
        <v>50</v>
      </c>
      <c r="M192" s="55">
        <v>46</v>
      </c>
      <c r="N192" s="55">
        <v>50</v>
      </c>
      <c r="O192" s="55">
        <v>40</v>
      </c>
      <c r="P192" s="60">
        <v>56</v>
      </c>
      <c r="Q192" s="60">
        <v>76</v>
      </c>
      <c r="R192" s="34">
        <v>60</v>
      </c>
      <c r="S192" s="73">
        <v>773</v>
      </c>
      <c r="T192" s="32">
        <v>172</v>
      </c>
      <c r="U192" s="44">
        <v>192</v>
      </c>
      <c r="V192" s="73">
        <v>136</v>
      </c>
      <c r="W192" s="44">
        <v>132</v>
      </c>
    </row>
    <row r="193" spans="1:23" ht="14.1" customHeight="1" x14ac:dyDescent="0.3">
      <c r="A193" s="42"/>
      <c r="B193" s="125" t="s">
        <v>125</v>
      </c>
      <c r="C193" s="35" t="s">
        <v>126</v>
      </c>
      <c r="D193" s="72">
        <v>32</v>
      </c>
      <c r="E193" s="55">
        <v>25</v>
      </c>
      <c r="F193" s="55">
        <v>29</v>
      </c>
      <c r="G193" s="55">
        <v>25</v>
      </c>
      <c r="H193" s="55">
        <v>33</v>
      </c>
      <c r="I193" s="55">
        <v>37</v>
      </c>
      <c r="J193" s="55">
        <v>31</v>
      </c>
      <c r="K193" s="55">
        <v>41</v>
      </c>
      <c r="L193" s="55">
        <v>32</v>
      </c>
      <c r="M193" s="55">
        <v>35</v>
      </c>
      <c r="N193" s="55">
        <v>40</v>
      </c>
      <c r="O193" s="60">
        <v>34</v>
      </c>
      <c r="P193" s="60">
        <v>43</v>
      </c>
      <c r="Q193" s="60">
        <v>25</v>
      </c>
      <c r="R193" s="34">
        <v>48</v>
      </c>
      <c r="S193" s="73">
        <v>510</v>
      </c>
      <c r="T193" s="32">
        <v>102</v>
      </c>
      <c r="U193" s="44">
        <v>116</v>
      </c>
      <c r="V193" s="73">
        <v>107</v>
      </c>
      <c r="W193" s="44">
        <v>102</v>
      </c>
    </row>
    <row r="194" spans="1:23" ht="14.1" customHeight="1" x14ac:dyDescent="0.3">
      <c r="A194" s="42"/>
      <c r="B194" s="125" t="s">
        <v>21</v>
      </c>
      <c r="C194" s="35" t="s">
        <v>20</v>
      </c>
      <c r="D194" s="72">
        <v>57</v>
      </c>
      <c r="E194" s="55">
        <v>67</v>
      </c>
      <c r="F194" s="55">
        <v>55</v>
      </c>
      <c r="G194" s="55">
        <v>49</v>
      </c>
      <c r="H194" s="55">
        <v>50</v>
      </c>
      <c r="I194" s="55">
        <v>66</v>
      </c>
      <c r="J194" s="55">
        <v>60</v>
      </c>
      <c r="K194" s="55">
        <v>56</v>
      </c>
      <c r="L194" s="55">
        <v>49</v>
      </c>
      <c r="M194" s="55">
        <v>50</v>
      </c>
      <c r="N194" s="55">
        <v>65</v>
      </c>
      <c r="O194" s="60">
        <v>47</v>
      </c>
      <c r="P194" s="60">
        <v>62</v>
      </c>
      <c r="Q194" s="60">
        <v>72</v>
      </c>
      <c r="R194" s="34">
        <v>59</v>
      </c>
      <c r="S194" s="73">
        <v>864</v>
      </c>
      <c r="T194" s="32">
        <v>181</v>
      </c>
      <c r="U194" s="44">
        <v>193</v>
      </c>
      <c r="V194" s="73">
        <v>164</v>
      </c>
      <c r="W194" s="44">
        <v>181</v>
      </c>
    </row>
    <row r="195" spans="1:23" ht="14.1" customHeight="1" x14ac:dyDescent="0.3">
      <c r="A195" s="42"/>
      <c r="B195" s="125" t="s">
        <v>9</v>
      </c>
      <c r="C195" s="35" t="s">
        <v>8</v>
      </c>
      <c r="D195" s="72">
        <v>48</v>
      </c>
      <c r="E195" s="55">
        <v>41</v>
      </c>
      <c r="F195" s="55">
        <v>32</v>
      </c>
      <c r="G195" s="55">
        <v>42</v>
      </c>
      <c r="H195" s="55">
        <v>32</v>
      </c>
      <c r="I195" s="55">
        <v>71</v>
      </c>
      <c r="J195" s="55">
        <v>35</v>
      </c>
      <c r="K195" s="55">
        <v>42</v>
      </c>
      <c r="L195" s="55">
        <v>61</v>
      </c>
      <c r="M195" s="55">
        <v>39</v>
      </c>
      <c r="N195" s="55">
        <v>58</v>
      </c>
      <c r="O195" s="55">
        <v>61</v>
      </c>
      <c r="P195" s="60">
        <v>56</v>
      </c>
      <c r="Q195" s="60">
        <v>40</v>
      </c>
      <c r="R195" s="34">
        <v>61</v>
      </c>
      <c r="S195" s="73">
        <v>719</v>
      </c>
      <c r="T195" s="32">
        <v>157</v>
      </c>
      <c r="U195" s="44">
        <v>157</v>
      </c>
      <c r="V195" s="73">
        <v>158</v>
      </c>
      <c r="W195" s="44">
        <v>96</v>
      </c>
    </row>
    <row r="196" spans="1:23" ht="14.1" customHeight="1" x14ac:dyDescent="0.3">
      <c r="A196" s="42"/>
      <c r="B196" s="125" t="s">
        <v>15</v>
      </c>
      <c r="C196" s="35" t="s">
        <v>14</v>
      </c>
      <c r="D196" s="72">
        <v>52</v>
      </c>
      <c r="E196" s="55">
        <v>44</v>
      </c>
      <c r="F196" s="55">
        <v>41</v>
      </c>
      <c r="G196" s="55">
        <v>27</v>
      </c>
      <c r="H196" s="55">
        <v>54</v>
      </c>
      <c r="I196" s="55">
        <v>42</v>
      </c>
      <c r="J196" s="55">
        <v>29</v>
      </c>
      <c r="K196" s="55">
        <v>43</v>
      </c>
      <c r="L196" s="55">
        <v>40</v>
      </c>
      <c r="M196" s="55">
        <v>38</v>
      </c>
      <c r="N196" s="55">
        <v>36</v>
      </c>
      <c r="O196" s="55">
        <v>43</v>
      </c>
      <c r="P196" s="60">
        <v>53</v>
      </c>
      <c r="Q196" s="60">
        <v>47</v>
      </c>
      <c r="R196" s="34">
        <v>50</v>
      </c>
      <c r="S196" s="73">
        <v>639</v>
      </c>
      <c r="T196" s="32">
        <v>143</v>
      </c>
      <c r="U196" s="44">
        <v>150</v>
      </c>
      <c r="V196" s="73">
        <v>117</v>
      </c>
      <c r="W196" s="44">
        <v>100</v>
      </c>
    </row>
    <row r="197" spans="1:23" ht="14.1" customHeight="1" thickBot="1" x14ac:dyDescent="0.35">
      <c r="A197" s="42"/>
      <c r="B197" s="125" t="s">
        <v>24</v>
      </c>
      <c r="C197" s="35" t="s">
        <v>23</v>
      </c>
      <c r="D197" s="72">
        <v>41</v>
      </c>
      <c r="E197" s="55">
        <v>29</v>
      </c>
      <c r="F197" s="55">
        <v>26</v>
      </c>
      <c r="G197" s="55">
        <v>25</v>
      </c>
      <c r="H197" s="55">
        <v>38</v>
      </c>
      <c r="I197" s="55">
        <v>46</v>
      </c>
      <c r="J197" s="55">
        <v>40</v>
      </c>
      <c r="K197" s="55">
        <v>38</v>
      </c>
      <c r="L197" s="55">
        <v>35</v>
      </c>
      <c r="M197" s="55">
        <v>30</v>
      </c>
      <c r="N197" s="55">
        <v>39</v>
      </c>
      <c r="O197" s="55">
        <v>27</v>
      </c>
      <c r="P197" s="55">
        <v>29</v>
      </c>
      <c r="Q197" s="60">
        <v>42</v>
      </c>
      <c r="R197" s="34">
        <v>46</v>
      </c>
      <c r="S197" s="74">
        <v>531</v>
      </c>
      <c r="T197" s="65">
        <v>98</v>
      </c>
      <c r="U197" s="66">
        <v>117</v>
      </c>
      <c r="V197" s="74">
        <v>95</v>
      </c>
      <c r="W197" s="66">
        <v>42</v>
      </c>
    </row>
    <row r="198" spans="1:23" s="25" customFormat="1" ht="14.1" customHeight="1" thickBot="1" x14ac:dyDescent="0.35">
      <c r="A198" s="41"/>
      <c r="B198" s="247" t="s">
        <v>334</v>
      </c>
      <c r="C198" s="248"/>
      <c r="D198" s="122">
        <v>386</v>
      </c>
      <c r="E198" s="120">
        <v>350</v>
      </c>
      <c r="F198" s="120">
        <v>331</v>
      </c>
      <c r="G198" s="120">
        <v>304</v>
      </c>
      <c r="H198" s="120">
        <v>366</v>
      </c>
      <c r="I198" s="120">
        <v>399</v>
      </c>
      <c r="J198" s="120">
        <v>329</v>
      </c>
      <c r="K198" s="120">
        <v>353</v>
      </c>
      <c r="L198" s="120">
        <v>360</v>
      </c>
      <c r="M198" s="120">
        <v>337</v>
      </c>
      <c r="N198" s="120">
        <v>383</v>
      </c>
      <c r="O198" s="120">
        <v>327</v>
      </c>
      <c r="P198" s="120">
        <v>422</v>
      </c>
      <c r="Q198" s="123">
        <v>393</v>
      </c>
      <c r="R198" s="124">
        <v>462</v>
      </c>
      <c r="S198" s="122">
        <v>5502</v>
      </c>
      <c r="T198" s="120">
        <v>1142</v>
      </c>
      <c r="U198" s="121">
        <v>1277</v>
      </c>
      <c r="V198" s="222">
        <v>899</v>
      </c>
      <c r="W198" s="70">
        <v>696</v>
      </c>
    </row>
    <row r="199" spans="1:23" s="39" customFormat="1" ht="27.9" customHeight="1" thickBot="1" x14ac:dyDescent="0.35">
      <c r="A199" s="40"/>
      <c r="B199" s="57"/>
      <c r="D199" s="54"/>
      <c r="E199" s="55"/>
      <c r="F199" s="55"/>
      <c r="G199" s="55"/>
      <c r="H199" s="55"/>
      <c r="I199" s="55"/>
      <c r="J199" s="55"/>
      <c r="K199" s="55"/>
      <c r="L199" s="55"/>
      <c r="M199" s="55"/>
      <c r="N199" s="55"/>
      <c r="O199" s="55"/>
      <c r="P199" s="55"/>
      <c r="Q199" s="55"/>
      <c r="R199" s="55"/>
      <c r="S199" s="56"/>
      <c r="T199" s="56"/>
      <c r="U199" s="56"/>
    </row>
    <row r="200" spans="1:23" ht="14.1" customHeight="1" x14ac:dyDescent="0.3">
      <c r="A200" s="41" t="s">
        <v>157</v>
      </c>
      <c r="B200" s="38" t="s">
        <v>27</v>
      </c>
      <c r="C200" s="43" t="s">
        <v>237</v>
      </c>
      <c r="D200" s="71">
        <v>9</v>
      </c>
      <c r="E200" s="30">
        <v>11</v>
      </c>
      <c r="F200" s="30">
        <v>9</v>
      </c>
      <c r="G200" s="30">
        <v>10</v>
      </c>
      <c r="H200" s="30">
        <v>14</v>
      </c>
      <c r="I200" s="30">
        <v>9</v>
      </c>
      <c r="J200" s="30">
        <v>12</v>
      </c>
      <c r="K200" s="30">
        <v>8</v>
      </c>
      <c r="L200" s="30">
        <v>8</v>
      </c>
      <c r="M200" s="30">
        <v>15</v>
      </c>
      <c r="N200" s="30">
        <v>8</v>
      </c>
      <c r="O200" s="30">
        <v>13</v>
      </c>
      <c r="P200" s="30">
        <v>19</v>
      </c>
      <c r="Q200" s="30">
        <v>15</v>
      </c>
      <c r="R200" s="59">
        <v>28</v>
      </c>
      <c r="S200" s="71">
        <v>188</v>
      </c>
      <c r="T200" s="31">
        <v>47</v>
      </c>
      <c r="U200" s="45">
        <v>62</v>
      </c>
      <c r="V200" s="24"/>
    </row>
    <row r="201" spans="1:23" ht="14.1" customHeight="1" thickBot="1" x14ac:dyDescent="0.35">
      <c r="A201" s="42"/>
      <c r="B201" s="125" t="s">
        <v>46</v>
      </c>
      <c r="C201" s="35" t="s">
        <v>236</v>
      </c>
      <c r="D201" s="72">
        <v>14</v>
      </c>
      <c r="E201" s="55">
        <v>11</v>
      </c>
      <c r="F201" s="55">
        <v>8</v>
      </c>
      <c r="G201" s="55">
        <v>7</v>
      </c>
      <c r="H201" s="55">
        <v>11</v>
      </c>
      <c r="I201" s="55">
        <v>15</v>
      </c>
      <c r="J201" s="55">
        <v>17</v>
      </c>
      <c r="K201" s="55">
        <v>14</v>
      </c>
      <c r="L201" s="55">
        <v>21</v>
      </c>
      <c r="M201" s="55">
        <v>17</v>
      </c>
      <c r="N201" s="55">
        <v>11</v>
      </c>
      <c r="O201" s="55">
        <v>12</v>
      </c>
      <c r="P201" s="55">
        <v>19</v>
      </c>
      <c r="Q201" s="55">
        <v>16</v>
      </c>
      <c r="R201" s="34">
        <v>48</v>
      </c>
      <c r="S201" s="73">
        <v>241</v>
      </c>
      <c r="T201" s="32">
        <v>47</v>
      </c>
      <c r="U201" s="44">
        <v>83</v>
      </c>
      <c r="V201" s="24"/>
    </row>
    <row r="202" spans="1:23" ht="14.1" customHeight="1" x14ac:dyDescent="0.3">
      <c r="A202" s="42"/>
      <c r="B202" s="125" t="s">
        <v>328</v>
      </c>
      <c r="C202" s="35" t="s">
        <v>4</v>
      </c>
      <c r="D202" s="72">
        <v>37</v>
      </c>
      <c r="E202" s="55">
        <v>21</v>
      </c>
      <c r="F202" s="55">
        <v>17</v>
      </c>
      <c r="G202" s="55">
        <v>23</v>
      </c>
      <c r="H202" s="55">
        <v>27</v>
      </c>
      <c r="I202" s="55">
        <v>28</v>
      </c>
      <c r="J202" s="55">
        <v>26</v>
      </c>
      <c r="K202" s="55">
        <v>35</v>
      </c>
      <c r="L202" s="55">
        <v>25</v>
      </c>
      <c r="M202" s="55">
        <v>33</v>
      </c>
      <c r="N202" s="55">
        <v>32</v>
      </c>
      <c r="O202" s="55">
        <v>24</v>
      </c>
      <c r="P202" s="55">
        <v>41</v>
      </c>
      <c r="Q202" s="60">
        <v>26</v>
      </c>
      <c r="R202" s="34">
        <v>45</v>
      </c>
      <c r="S202" s="73">
        <v>440</v>
      </c>
      <c r="T202" s="32">
        <v>91</v>
      </c>
      <c r="U202" s="44">
        <v>112</v>
      </c>
      <c r="V202" s="71">
        <v>97</v>
      </c>
      <c r="W202" s="45">
        <v>26</v>
      </c>
    </row>
    <row r="203" spans="1:23" ht="14.1" customHeight="1" x14ac:dyDescent="0.3">
      <c r="A203" s="42"/>
      <c r="B203" s="125" t="s">
        <v>10</v>
      </c>
      <c r="C203" s="35" t="s">
        <v>235</v>
      </c>
      <c r="D203" s="72">
        <v>32</v>
      </c>
      <c r="E203" s="55">
        <v>34</v>
      </c>
      <c r="F203" s="55">
        <v>34</v>
      </c>
      <c r="G203" s="55">
        <v>24</v>
      </c>
      <c r="H203" s="55">
        <v>29</v>
      </c>
      <c r="I203" s="55">
        <v>32</v>
      </c>
      <c r="J203" s="55">
        <v>36</v>
      </c>
      <c r="K203" s="55">
        <v>31</v>
      </c>
      <c r="L203" s="55">
        <v>32</v>
      </c>
      <c r="M203" s="55">
        <v>21</v>
      </c>
      <c r="N203" s="55">
        <v>34</v>
      </c>
      <c r="O203" s="55">
        <v>40</v>
      </c>
      <c r="P203" s="60">
        <v>48</v>
      </c>
      <c r="Q203" s="60">
        <v>45</v>
      </c>
      <c r="R203" s="34">
        <v>39</v>
      </c>
      <c r="S203" s="73">
        <v>511</v>
      </c>
      <c r="T203" s="32">
        <v>133</v>
      </c>
      <c r="U203" s="44">
        <v>132</v>
      </c>
      <c r="V203" s="73">
        <v>95</v>
      </c>
      <c r="W203" s="44">
        <v>93</v>
      </c>
    </row>
    <row r="204" spans="1:23" ht="14.1" customHeight="1" x14ac:dyDescent="0.3">
      <c r="A204" s="42"/>
      <c r="B204" s="125" t="s">
        <v>125</v>
      </c>
      <c r="C204" s="35" t="s">
        <v>126</v>
      </c>
      <c r="D204" s="72">
        <v>14</v>
      </c>
      <c r="E204" s="55">
        <v>22</v>
      </c>
      <c r="F204" s="55">
        <v>23</v>
      </c>
      <c r="G204" s="55">
        <v>14</v>
      </c>
      <c r="H204" s="55">
        <v>24</v>
      </c>
      <c r="I204" s="55">
        <v>24</v>
      </c>
      <c r="J204" s="55">
        <v>31</v>
      </c>
      <c r="K204" s="55">
        <v>22</v>
      </c>
      <c r="L204" s="55">
        <v>26</v>
      </c>
      <c r="M204" s="55">
        <v>30</v>
      </c>
      <c r="N204" s="55">
        <v>29</v>
      </c>
      <c r="O204" s="60">
        <v>30</v>
      </c>
      <c r="P204" s="60">
        <v>29</v>
      </c>
      <c r="Q204" s="60">
        <v>34</v>
      </c>
      <c r="R204" s="34">
        <v>32</v>
      </c>
      <c r="S204" s="73">
        <v>384</v>
      </c>
      <c r="T204" s="32">
        <v>93</v>
      </c>
      <c r="U204" s="44">
        <v>95</v>
      </c>
      <c r="V204" s="73">
        <v>85</v>
      </c>
      <c r="W204" s="44">
        <v>93</v>
      </c>
    </row>
    <row r="205" spans="1:23" ht="14.1" customHeight="1" x14ac:dyDescent="0.3">
      <c r="A205" s="42"/>
      <c r="B205" s="125" t="s">
        <v>21</v>
      </c>
      <c r="C205" s="35" t="s">
        <v>20</v>
      </c>
      <c r="D205" s="72">
        <v>43</v>
      </c>
      <c r="E205" s="55">
        <v>26</v>
      </c>
      <c r="F205" s="55">
        <v>40</v>
      </c>
      <c r="G205" s="55">
        <v>24</v>
      </c>
      <c r="H205" s="55">
        <v>23</v>
      </c>
      <c r="I205" s="55">
        <v>34</v>
      </c>
      <c r="J205" s="55">
        <v>35</v>
      </c>
      <c r="K205" s="55">
        <v>43</v>
      </c>
      <c r="L205" s="55">
        <v>33</v>
      </c>
      <c r="M205" s="55">
        <v>42</v>
      </c>
      <c r="N205" s="55">
        <v>29</v>
      </c>
      <c r="O205" s="60">
        <v>40</v>
      </c>
      <c r="P205" s="60">
        <v>32</v>
      </c>
      <c r="Q205" s="60">
        <v>77</v>
      </c>
      <c r="R205" s="34">
        <v>60</v>
      </c>
      <c r="S205" s="73">
        <v>581</v>
      </c>
      <c r="T205" s="32">
        <v>149</v>
      </c>
      <c r="U205" s="44">
        <v>169</v>
      </c>
      <c r="V205" s="73">
        <v>104</v>
      </c>
      <c r="W205" s="44">
        <v>149</v>
      </c>
    </row>
    <row r="206" spans="1:23" ht="14.1" customHeight="1" x14ac:dyDescent="0.3">
      <c r="A206" s="42"/>
      <c r="B206" s="125" t="s">
        <v>9</v>
      </c>
      <c r="C206" s="35" t="s">
        <v>8</v>
      </c>
      <c r="D206" s="72">
        <v>29</v>
      </c>
      <c r="E206" s="55">
        <v>20</v>
      </c>
      <c r="F206" s="55">
        <v>13</v>
      </c>
      <c r="G206" s="55">
        <v>25</v>
      </c>
      <c r="H206" s="55">
        <v>22</v>
      </c>
      <c r="I206" s="55">
        <v>27</v>
      </c>
      <c r="J206" s="55">
        <v>26</v>
      </c>
      <c r="K206" s="55">
        <v>25</v>
      </c>
      <c r="L206" s="55">
        <v>38</v>
      </c>
      <c r="M206" s="55">
        <v>25</v>
      </c>
      <c r="N206" s="55">
        <v>36</v>
      </c>
      <c r="O206" s="55">
        <v>36</v>
      </c>
      <c r="P206" s="60">
        <v>42</v>
      </c>
      <c r="Q206" s="60">
        <v>22</v>
      </c>
      <c r="R206" s="34">
        <v>69</v>
      </c>
      <c r="S206" s="73">
        <v>455</v>
      </c>
      <c r="T206" s="32">
        <v>100</v>
      </c>
      <c r="U206" s="44">
        <v>133</v>
      </c>
      <c r="V206" s="73">
        <v>97</v>
      </c>
      <c r="W206" s="44">
        <v>64</v>
      </c>
    </row>
    <row r="207" spans="1:23" ht="14.1" customHeight="1" x14ac:dyDescent="0.3">
      <c r="A207" s="42"/>
      <c r="B207" s="125" t="s">
        <v>15</v>
      </c>
      <c r="C207" s="35" t="s">
        <v>14</v>
      </c>
      <c r="D207" s="72">
        <v>27</v>
      </c>
      <c r="E207" s="55">
        <v>19</v>
      </c>
      <c r="F207" s="55">
        <v>26</v>
      </c>
      <c r="G207" s="55">
        <v>11</v>
      </c>
      <c r="H207" s="55">
        <v>24</v>
      </c>
      <c r="I207" s="55">
        <v>19</v>
      </c>
      <c r="J207" s="55">
        <v>21</v>
      </c>
      <c r="K207" s="55">
        <v>24</v>
      </c>
      <c r="L207" s="55">
        <v>12</v>
      </c>
      <c r="M207" s="55">
        <v>25</v>
      </c>
      <c r="N207" s="55">
        <v>23</v>
      </c>
      <c r="O207" s="55">
        <v>30</v>
      </c>
      <c r="P207" s="60">
        <v>29</v>
      </c>
      <c r="Q207" s="60">
        <v>25</v>
      </c>
      <c r="R207" s="34">
        <v>46</v>
      </c>
      <c r="S207" s="73">
        <v>361</v>
      </c>
      <c r="T207" s="32">
        <v>84</v>
      </c>
      <c r="U207" s="44">
        <v>100</v>
      </c>
      <c r="V207" s="73">
        <v>78</v>
      </c>
      <c r="W207" s="44">
        <v>54</v>
      </c>
    </row>
    <row r="208" spans="1:23" ht="14.1" customHeight="1" thickBot="1" x14ac:dyDescent="0.35">
      <c r="A208" s="42"/>
      <c r="B208" s="125" t="s">
        <v>24</v>
      </c>
      <c r="C208" s="35" t="s">
        <v>23</v>
      </c>
      <c r="D208" s="72">
        <v>25</v>
      </c>
      <c r="E208" s="55">
        <v>26</v>
      </c>
      <c r="F208" s="55">
        <v>21</v>
      </c>
      <c r="G208" s="55">
        <v>21</v>
      </c>
      <c r="H208" s="55">
        <v>18</v>
      </c>
      <c r="I208" s="55">
        <v>33</v>
      </c>
      <c r="J208" s="55">
        <v>16</v>
      </c>
      <c r="K208" s="55">
        <v>20</v>
      </c>
      <c r="L208" s="55">
        <v>19</v>
      </c>
      <c r="M208" s="55">
        <v>22</v>
      </c>
      <c r="N208" s="55">
        <v>14</v>
      </c>
      <c r="O208" s="55">
        <v>15</v>
      </c>
      <c r="P208" s="55">
        <v>25</v>
      </c>
      <c r="Q208" s="60">
        <v>31</v>
      </c>
      <c r="R208" s="34">
        <v>32</v>
      </c>
      <c r="S208" s="74">
        <v>338</v>
      </c>
      <c r="T208" s="65">
        <v>71</v>
      </c>
      <c r="U208" s="66">
        <v>88</v>
      </c>
      <c r="V208" s="74">
        <v>54</v>
      </c>
      <c r="W208" s="66">
        <v>31</v>
      </c>
    </row>
    <row r="209" spans="1:23" s="25" customFormat="1" ht="14.1" customHeight="1" thickBot="1" x14ac:dyDescent="0.35">
      <c r="A209" s="41"/>
      <c r="B209" s="247" t="s">
        <v>334</v>
      </c>
      <c r="C209" s="248"/>
      <c r="D209" s="122">
        <v>230</v>
      </c>
      <c r="E209" s="120">
        <v>190</v>
      </c>
      <c r="F209" s="120">
        <v>191</v>
      </c>
      <c r="G209" s="120">
        <v>159</v>
      </c>
      <c r="H209" s="120">
        <v>192</v>
      </c>
      <c r="I209" s="120">
        <v>221</v>
      </c>
      <c r="J209" s="120">
        <v>220</v>
      </c>
      <c r="K209" s="120">
        <v>222</v>
      </c>
      <c r="L209" s="120">
        <v>214</v>
      </c>
      <c r="M209" s="120">
        <v>230</v>
      </c>
      <c r="N209" s="120">
        <v>216</v>
      </c>
      <c r="O209" s="120">
        <v>240</v>
      </c>
      <c r="P209" s="120">
        <v>284</v>
      </c>
      <c r="Q209" s="123">
        <v>291</v>
      </c>
      <c r="R209" s="124">
        <v>399</v>
      </c>
      <c r="S209" s="122">
        <v>3499</v>
      </c>
      <c r="T209" s="120">
        <v>815</v>
      </c>
      <c r="U209" s="121">
        <v>974</v>
      </c>
      <c r="V209" s="222">
        <v>610</v>
      </c>
      <c r="W209" s="70">
        <v>510</v>
      </c>
    </row>
    <row r="210" spans="1:23" s="39" customFormat="1" ht="27.9" customHeight="1" thickBot="1" x14ac:dyDescent="0.35">
      <c r="A210" s="40"/>
      <c r="B210" s="57"/>
      <c r="D210" s="54"/>
      <c r="E210" s="55"/>
      <c r="F210" s="55"/>
      <c r="G210" s="55"/>
      <c r="H210" s="55"/>
      <c r="I210" s="55"/>
      <c r="J210" s="55"/>
      <c r="K210" s="55"/>
      <c r="L210" s="55"/>
      <c r="M210" s="55"/>
      <c r="N210" s="55"/>
      <c r="O210" s="55"/>
      <c r="P210" s="55"/>
      <c r="Q210" s="55"/>
      <c r="R210" s="55"/>
      <c r="S210" s="56"/>
      <c r="T210" s="56"/>
      <c r="U210" s="56"/>
    </row>
    <row r="211" spans="1:23" ht="14.1" customHeight="1" x14ac:dyDescent="0.3">
      <c r="A211" s="41" t="s">
        <v>170</v>
      </c>
      <c r="B211" s="38" t="s">
        <v>27</v>
      </c>
      <c r="C211" s="43" t="s">
        <v>237</v>
      </c>
      <c r="D211" s="71">
        <v>56</v>
      </c>
      <c r="E211" s="30">
        <v>58</v>
      </c>
      <c r="F211" s="30">
        <v>55</v>
      </c>
      <c r="G211" s="30">
        <v>44</v>
      </c>
      <c r="H211" s="30">
        <v>48</v>
      </c>
      <c r="I211" s="30">
        <v>40</v>
      </c>
      <c r="J211" s="30">
        <v>39</v>
      </c>
      <c r="K211" s="30">
        <v>43</v>
      </c>
      <c r="L211" s="30">
        <v>51</v>
      </c>
      <c r="M211" s="30">
        <v>41</v>
      </c>
      <c r="N211" s="30">
        <v>48</v>
      </c>
      <c r="O211" s="30">
        <v>42</v>
      </c>
      <c r="P211" s="30">
        <v>62</v>
      </c>
      <c r="Q211" s="30">
        <v>42</v>
      </c>
      <c r="R211" s="59">
        <v>57</v>
      </c>
      <c r="S211" s="71">
        <v>726</v>
      </c>
      <c r="T211" s="31">
        <v>146</v>
      </c>
      <c r="U211" s="45">
        <v>161</v>
      </c>
      <c r="V211" s="24"/>
    </row>
    <row r="212" spans="1:23" ht="14.1" customHeight="1" thickBot="1" x14ac:dyDescent="0.35">
      <c r="A212" s="42"/>
      <c r="B212" s="125" t="s">
        <v>46</v>
      </c>
      <c r="C212" s="35" t="s">
        <v>236</v>
      </c>
      <c r="D212" s="72">
        <v>61</v>
      </c>
      <c r="E212" s="55">
        <v>51</v>
      </c>
      <c r="F212" s="55">
        <v>44</v>
      </c>
      <c r="G212" s="55">
        <v>50</v>
      </c>
      <c r="H212" s="55">
        <v>50</v>
      </c>
      <c r="I212" s="55">
        <v>59</v>
      </c>
      <c r="J212" s="55">
        <v>60</v>
      </c>
      <c r="K212" s="55">
        <v>59</v>
      </c>
      <c r="L212" s="55">
        <v>51</v>
      </c>
      <c r="M212" s="55">
        <v>66</v>
      </c>
      <c r="N212" s="55">
        <v>53</v>
      </c>
      <c r="O212" s="55">
        <v>59</v>
      </c>
      <c r="P212" s="55">
        <v>83</v>
      </c>
      <c r="Q212" s="55">
        <v>73</v>
      </c>
      <c r="R212" s="34">
        <v>59</v>
      </c>
      <c r="S212" s="73">
        <v>878</v>
      </c>
      <c r="T212" s="32">
        <v>215</v>
      </c>
      <c r="U212" s="44">
        <v>215</v>
      </c>
      <c r="V212" s="24"/>
    </row>
    <row r="213" spans="1:23" ht="14.1" customHeight="1" x14ac:dyDescent="0.3">
      <c r="A213" s="42"/>
      <c r="B213" s="125" t="s">
        <v>328</v>
      </c>
      <c r="C213" s="35" t="s">
        <v>4</v>
      </c>
      <c r="D213" s="72">
        <v>78</v>
      </c>
      <c r="E213" s="55">
        <v>116</v>
      </c>
      <c r="F213" s="55">
        <v>98</v>
      </c>
      <c r="G213" s="55">
        <v>120</v>
      </c>
      <c r="H213" s="55">
        <v>110</v>
      </c>
      <c r="I213" s="55">
        <v>104</v>
      </c>
      <c r="J213" s="55">
        <v>104</v>
      </c>
      <c r="K213" s="55">
        <v>92</v>
      </c>
      <c r="L213" s="55">
        <v>82</v>
      </c>
      <c r="M213" s="55">
        <v>89</v>
      </c>
      <c r="N213" s="55">
        <v>102</v>
      </c>
      <c r="O213" s="55">
        <v>104</v>
      </c>
      <c r="P213" s="55">
        <v>114</v>
      </c>
      <c r="Q213" s="60">
        <v>93</v>
      </c>
      <c r="R213" s="34">
        <v>73</v>
      </c>
      <c r="S213" s="73">
        <v>1479</v>
      </c>
      <c r="T213" s="32">
        <v>311</v>
      </c>
      <c r="U213" s="44">
        <v>280</v>
      </c>
      <c r="V213" s="71">
        <v>320</v>
      </c>
      <c r="W213" s="45">
        <v>93</v>
      </c>
    </row>
    <row r="214" spans="1:23" ht="14.1" customHeight="1" x14ac:dyDescent="0.3">
      <c r="A214" s="42"/>
      <c r="B214" s="125" t="s">
        <v>10</v>
      </c>
      <c r="C214" s="35" t="s">
        <v>235</v>
      </c>
      <c r="D214" s="72">
        <v>85</v>
      </c>
      <c r="E214" s="55">
        <v>100</v>
      </c>
      <c r="F214" s="55">
        <v>102</v>
      </c>
      <c r="G214" s="55">
        <v>95</v>
      </c>
      <c r="H214" s="55">
        <v>95</v>
      </c>
      <c r="I214" s="55">
        <v>103</v>
      </c>
      <c r="J214" s="55">
        <v>104</v>
      </c>
      <c r="K214" s="55">
        <v>91</v>
      </c>
      <c r="L214" s="55">
        <v>100</v>
      </c>
      <c r="M214" s="55">
        <v>106</v>
      </c>
      <c r="N214" s="55">
        <v>103</v>
      </c>
      <c r="O214" s="55">
        <v>98</v>
      </c>
      <c r="P214" s="60">
        <v>109</v>
      </c>
      <c r="Q214" s="60">
        <v>102</v>
      </c>
      <c r="R214" s="34">
        <v>78</v>
      </c>
      <c r="S214" s="73">
        <v>1471</v>
      </c>
      <c r="T214" s="32">
        <v>309</v>
      </c>
      <c r="U214" s="44">
        <v>289</v>
      </c>
      <c r="V214" s="73">
        <v>307</v>
      </c>
      <c r="W214" s="44">
        <v>211</v>
      </c>
    </row>
    <row r="215" spans="1:23" ht="14.1" customHeight="1" x14ac:dyDescent="0.3">
      <c r="A215" s="42"/>
      <c r="B215" s="125" t="s">
        <v>125</v>
      </c>
      <c r="C215" s="35" t="s">
        <v>126</v>
      </c>
      <c r="D215" s="72">
        <v>58</v>
      </c>
      <c r="E215" s="55">
        <v>66</v>
      </c>
      <c r="F215" s="55">
        <v>76</v>
      </c>
      <c r="G215" s="55">
        <v>82</v>
      </c>
      <c r="H215" s="55">
        <v>81</v>
      </c>
      <c r="I215" s="55">
        <v>65</v>
      </c>
      <c r="J215" s="55">
        <v>74</v>
      </c>
      <c r="K215" s="55">
        <v>83</v>
      </c>
      <c r="L215" s="55">
        <v>82</v>
      </c>
      <c r="M215" s="55">
        <v>76</v>
      </c>
      <c r="N215" s="55">
        <v>89</v>
      </c>
      <c r="O215" s="60">
        <v>76</v>
      </c>
      <c r="P215" s="60">
        <v>99</v>
      </c>
      <c r="Q215" s="60">
        <v>90</v>
      </c>
      <c r="R215" s="34">
        <v>77</v>
      </c>
      <c r="S215" s="73">
        <v>1174</v>
      </c>
      <c r="T215" s="32">
        <v>265</v>
      </c>
      <c r="U215" s="44">
        <v>266</v>
      </c>
      <c r="V215" s="73">
        <v>247</v>
      </c>
      <c r="W215" s="44">
        <v>265</v>
      </c>
    </row>
    <row r="216" spans="1:23" ht="14.1" customHeight="1" x14ac:dyDescent="0.3">
      <c r="A216" s="42"/>
      <c r="B216" s="125" t="s">
        <v>21</v>
      </c>
      <c r="C216" s="35" t="s">
        <v>20</v>
      </c>
      <c r="D216" s="72">
        <v>86</v>
      </c>
      <c r="E216" s="55">
        <v>98</v>
      </c>
      <c r="F216" s="55">
        <v>83</v>
      </c>
      <c r="G216" s="55">
        <v>84</v>
      </c>
      <c r="H216" s="55">
        <v>103</v>
      </c>
      <c r="I216" s="55">
        <v>91</v>
      </c>
      <c r="J216" s="55">
        <v>87</v>
      </c>
      <c r="K216" s="55">
        <v>91</v>
      </c>
      <c r="L216" s="55">
        <v>76</v>
      </c>
      <c r="M216" s="55">
        <v>97</v>
      </c>
      <c r="N216" s="55">
        <v>108</v>
      </c>
      <c r="O216" s="60">
        <v>82</v>
      </c>
      <c r="P216" s="60">
        <v>91</v>
      </c>
      <c r="Q216" s="60">
        <v>102</v>
      </c>
      <c r="R216" s="34">
        <v>93</v>
      </c>
      <c r="S216" s="73">
        <v>1372</v>
      </c>
      <c r="T216" s="32">
        <v>275</v>
      </c>
      <c r="U216" s="44">
        <v>286</v>
      </c>
      <c r="V216" s="73">
        <v>281</v>
      </c>
      <c r="W216" s="44">
        <v>275</v>
      </c>
    </row>
    <row r="217" spans="1:23" ht="14.1" customHeight="1" x14ac:dyDescent="0.3">
      <c r="A217" s="42"/>
      <c r="B217" s="125" t="s">
        <v>9</v>
      </c>
      <c r="C217" s="35" t="s">
        <v>8</v>
      </c>
      <c r="D217" s="72">
        <v>78</v>
      </c>
      <c r="E217" s="55">
        <v>91</v>
      </c>
      <c r="F217" s="55">
        <v>82</v>
      </c>
      <c r="G217" s="55">
        <v>83</v>
      </c>
      <c r="H217" s="55">
        <v>84</v>
      </c>
      <c r="I217" s="55">
        <v>105</v>
      </c>
      <c r="J217" s="55">
        <v>106</v>
      </c>
      <c r="K217" s="55">
        <v>95</v>
      </c>
      <c r="L217" s="55">
        <v>90</v>
      </c>
      <c r="M217" s="55">
        <v>106</v>
      </c>
      <c r="N217" s="55">
        <v>104</v>
      </c>
      <c r="O217" s="55">
        <v>99</v>
      </c>
      <c r="P217" s="60">
        <v>91</v>
      </c>
      <c r="Q217" s="60">
        <v>60</v>
      </c>
      <c r="R217" s="34">
        <v>94</v>
      </c>
      <c r="S217" s="73">
        <v>1368</v>
      </c>
      <c r="T217" s="32">
        <v>250</v>
      </c>
      <c r="U217" s="44">
        <v>245</v>
      </c>
      <c r="V217" s="73">
        <v>309</v>
      </c>
      <c r="W217" s="44">
        <v>151</v>
      </c>
    </row>
    <row r="218" spans="1:23" ht="14.1" customHeight="1" x14ac:dyDescent="0.3">
      <c r="A218" s="42"/>
      <c r="B218" s="125" t="s">
        <v>15</v>
      </c>
      <c r="C218" s="35" t="s">
        <v>14</v>
      </c>
      <c r="D218" s="72">
        <v>101</v>
      </c>
      <c r="E218" s="55">
        <v>90</v>
      </c>
      <c r="F218" s="55">
        <v>84</v>
      </c>
      <c r="G218" s="55">
        <v>81</v>
      </c>
      <c r="H218" s="55">
        <v>126</v>
      </c>
      <c r="I218" s="55">
        <v>98</v>
      </c>
      <c r="J218" s="55">
        <v>94</v>
      </c>
      <c r="K218" s="55">
        <v>91</v>
      </c>
      <c r="L218" s="55">
        <v>116</v>
      </c>
      <c r="M218" s="55">
        <v>88</v>
      </c>
      <c r="N218" s="55">
        <v>98</v>
      </c>
      <c r="O218" s="55">
        <v>81</v>
      </c>
      <c r="P218" s="60">
        <v>102</v>
      </c>
      <c r="Q218" s="60">
        <v>74</v>
      </c>
      <c r="R218" s="34">
        <v>82</v>
      </c>
      <c r="S218" s="73">
        <v>1406</v>
      </c>
      <c r="T218" s="32">
        <v>257</v>
      </c>
      <c r="U218" s="44">
        <v>258</v>
      </c>
      <c r="V218" s="73">
        <v>267</v>
      </c>
      <c r="W218" s="44">
        <v>176</v>
      </c>
    </row>
    <row r="219" spans="1:23" ht="14.1" customHeight="1" thickBot="1" x14ac:dyDescent="0.35">
      <c r="A219" s="42"/>
      <c r="B219" s="125" t="s">
        <v>24</v>
      </c>
      <c r="C219" s="35" t="s">
        <v>23</v>
      </c>
      <c r="D219" s="72">
        <v>64</v>
      </c>
      <c r="E219" s="55">
        <v>59</v>
      </c>
      <c r="F219" s="55">
        <v>50</v>
      </c>
      <c r="G219" s="55">
        <v>60</v>
      </c>
      <c r="H219" s="55">
        <v>53</v>
      </c>
      <c r="I219" s="55">
        <v>91</v>
      </c>
      <c r="J219" s="55">
        <v>62</v>
      </c>
      <c r="K219" s="55">
        <v>52</v>
      </c>
      <c r="L219" s="55">
        <v>54</v>
      </c>
      <c r="M219" s="55">
        <v>49</v>
      </c>
      <c r="N219" s="55">
        <v>47</v>
      </c>
      <c r="O219" s="55">
        <v>62</v>
      </c>
      <c r="P219" s="55">
        <v>63</v>
      </c>
      <c r="Q219" s="60">
        <v>58</v>
      </c>
      <c r="R219" s="34">
        <v>61</v>
      </c>
      <c r="S219" s="74">
        <v>885</v>
      </c>
      <c r="T219" s="65">
        <v>183</v>
      </c>
      <c r="U219" s="66">
        <v>182</v>
      </c>
      <c r="V219" s="74">
        <v>172</v>
      </c>
      <c r="W219" s="66">
        <v>58</v>
      </c>
    </row>
    <row r="220" spans="1:23" s="25" customFormat="1" ht="14.1" customHeight="1" thickBot="1" x14ac:dyDescent="0.35">
      <c r="A220" s="41"/>
      <c r="B220" s="247" t="s">
        <v>334</v>
      </c>
      <c r="C220" s="248"/>
      <c r="D220" s="122">
        <v>667</v>
      </c>
      <c r="E220" s="120">
        <v>729</v>
      </c>
      <c r="F220" s="120">
        <v>674</v>
      </c>
      <c r="G220" s="120">
        <v>699</v>
      </c>
      <c r="H220" s="120">
        <v>750</v>
      </c>
      <c r="I220" s="120">
        <v>756</v>
      </c>
      <c r="J220" s="120">
        <v>730</v>
      </c>
      <c r="K220" s="120">
        <v>697</v>
      </c>
      <c r="L220" s="120">
        <v>702</v>
      </c>
      <c r="M220" s="120">
        <v>718</v>
      </c>
      <c r="N220" s="120">
        <v>752</v>
      </c>
      <c r="O220" s="120">
        <v>703</v>
      </c>
      <c r="P220" s="120">
        <v>814</v>
      </c>
      <c r="Q220" s="123">
        <v>694</v>
      </c>
      <c r="R220" s="124">
        <v>674</v>
      </c>
      <c r="S220" s="122">
        <v>10759</v>
      </c>
      <c r="T220" s="120">
        <v>2211</v>
      </c>
      <c r="U220" s="121">
        <v>2182</v>
      </c>
      <c r="V220" s="222">
        <v>1903</v>
      </c>
      <c r="W220" s="70">
        <v>1229</v>
      </c>
    </row>
    <row r="221" spans="1:23" s="39" customFormat="1" ht="27.9" customHeight="1" thickBot="1" x14ac:dyDescent="0.35">
      <c r="A221" s="40"/>
      <c r="B221" s="57"/>
      <c r="D221" s="54"/>
      <c r="E221" s="55"/>
      <c r="F221" s="55"/>
      <c r="G221" s="55"/>
      <c r="H221" s="55"/>
      <c r="I221" s="55"/>
      <c r="J221" s="55"/>
      <c r="K221" s="55"/>
      <c r="L221" s="55"/>
      <c r="M221" s="55"/>
      <c r="N221" s="55"/>
      <c r="O221" s="55"/>
      <c r="P221" s="55"/>
      <c r="Q221" s="55"/>
      <c r="R221" s="55"/>
      <c r="S221" s="56"/>
      <c r="T221" s="56"/>
      <c r="U221" s="56"/>
    </row>
    <row r="222" spans="1:23" ht="14.1" customHeight="1" x14ac:dyDescent="0.3">
      <c r="A222" s="41" t="s">
        <v>171</v>
      </c>
      <c r="B222" s="38" t="s">
        <v>27</v>
      </c>
      <c r="C222" s="43" t="s">
        <v>237</v>
      </c>
      <c r="D222" s="71">
        <v>34</v>
      </c>
      <c r="E222" s="30">
        <v>33</v>
      </c>
      <c r="F222" s="30">
        <v>33</v>
      </c>
      <c r="G222" s="30">
        <v>22</v>
      </c>
      <c r="H222" s="30">
        <v>28</v>
      </c>
      <c r="I222" s="30">
        <v>23</v>
      </c>
      <c r="J222" s="30">
        <v>30</v>
      </c>
      <c r="K222" s="30">
        <v>32</v>
      </c>
      <c r="L222" s="30">
        <v>34</v>
      </c>
      <c r="M222" s="30">
        <v>31</v>
      </c>
      <c r="N222" s="30">
        <v>33</v>
      </c>
      <c r="O222" s="30">
        <v>25</v>
      </c>
      <c r="P222" s="30">
        <v>30</v>
      </c>
      <c r="Q222" s="30">
        <v>22</v>
      </c>
      <c r="R222" s="59">
        <v>38</v>
      </c>
      <c r="S222" s="71">
        <v>448</v>
      </c>
      <c r="T222" s="31">
        <v>77</v>
      </c>
      <c r="U222" s="45">
        <v>90</v>
      </c>
      <c r="V222" s="24"/>
    </row>
    <row r="223" spans="1:23" ht="14.1" customHeight="1" thickBot="1" x14ac:dyDescent="0.35">
      <c r="A223" s="42"/>
      <c r="B223" s="125" t="s">
        <v>46</v>
      </c>
      <c r="C223" s="35" t="s">
        <v>236</v>
      </c>
      <c r="D223" s="72">
        <v>34</v>
      </c>
      <c r="E223" s="55">
        <v>44</v>
      </c>
      <c r="F223" s="55">
        <v>47</v>
      </c>
      <c r="G223" s="55">
        <v>41</v>
      </c>
      <c r="H223" s="55">
        <v>43</v>
      </c>
      <c r="I223" s="55">
        <v>44</v>
      </c>
      <c r="J223" s="55">
        <v>34</v>
      </c>
      <c r="K223" s="55">
        <v>44</v>
      </c>
      <c r="L223" s="55">
        <v>27</v>
      </c>
      <c r="M223" s="55">
        <v>46</v>
      </c>
      <c r="N223" s="55">
        <v>42</v>
      </c>
      <c r="O223" s="55">
        <v>35</v>
      </c>
      <c r="P223" s="55">
        <v>57</v>
      </c>
      <c r="Q223" s="55">
        <v>46</v>
      </c>
      <c r="R223" s="34">
        <v>69</v>
      </c>
      <c r="S223" s="73">
        <v>653</v>
      </c>
      <c r="T223" s="32">
        <v>138</v>
      </c>
      <c r="U223" s="44">
        <v>172</v>
      </c>
      <c r="V223" s="24"/>
    </row>
    <row r="224" spans="1:23" ht="14.1" customHeight="1" x14ac:dyDescent="0.3">
      <c r="A224" s="42"/>
      <c r="B224" s="125" t="s">
        <v>328</v>
      </c>
      <c r="C224" s="35" t="s">
        <v>4</v>
      </c>
      <c r="D224" s="72">
        <v>73</v>
      </c>
      <c r="E224" s="55">
        <v>77</v>
      </c>
      <c r="F224" s="55">
        <v>87</v>
      </c>
      <c r="G224" s="55">
        <v>70</v>
      </c>
      <c r="H224" s="55">
        <v>77</v>
      </c>
      <c r="I224" s="55">
        <v>88</v>
      </c>
      <c r="J224" s="55">
        <v>62</v>
      </c>
      <c r="K224" s="55">
        <v>86</v>
      </c>
      <c r="L224" s="55">
        <v>70</v>
      </c>
      <c r="M224" s="55">
        <v>84</v>
      </c>
      <c r="N224" s="55">
        <v>89</v>
      </c>
      <c r="O224" s="55">
        <v>67</v>
      </c>
      <c r="P224" s="55">
        <v>74</v>
      </c>
      <c r="Q224" s="60">
        <v>74</v>
      </c>
      <c r="R224" s="34">
        <v>79</v>
      </c>
      <c r="S224" s="73">
        <v>1157</v>
      </c>
      <c r="T224" s="32">
        <v>215</v>
      </c>
      <c r="U224" s="44">
        <v>227</v>
      </c>
      <c r="V224" s="71">
        <v>230</v>
      </c>
      <c r="W224" s="45">
        <v>74</v>
      </c>
    </row>
    <row r="225" spans="1:23" ht="14.1" customHeight="1" x14ac:dyDescent="0.3">
      <c r="A225" s="42"/>
      <c r="B225" s="125" t="s">
        <v>10</v>
      </c>
      <c r="C225" s="35" t="s">
        <v>235</v>
      </c>
      <c r="D225" s="72">
        <v>76</v>
      </c>
      <c r="E225" s="55">
        <v>72</v>
      </c>
      <c r="F225" s="55">
        <v>91</v>
      </c>
      <c r="G225" s="55">
        <v>66</v>
      </c>
      <c r="H225" s="55">
        <v>63</v>
      </c>
      <c r="I225" s="55">
        <v>76</v>
      </c>
      <c r="J225" s="55">
        <v>79</v>
      </c>
      <c r="K225" s="55">
        <v>70</v>
      </c>
      <c r="L225" s="55">
        <v>73</v>
      </c>
      <c r="M225" s="55">
        <v>78</v>
      </c>
      <c r="N225" s="55">
        <v>92</v>
      </c>
      <c r="O225" s="55">
        <v>83</v>
      </c>
      <c r="P225" s="60">
        <v>84</v>
      </c>
      <c r="Q225" s="60">
        <v>67</v>
      </c>
      <c r="R225" s="34">
        <v>77</v>
      </c>
      <c r="S225" s="73">
        <v>1147</v>
      </c>
      <c r="T225" s="32">
        <v>234</v>
      </c>
      <c r="U225" s="44">
        <v>228</v>
      </c>
      <c r="V225" s="73">
        <v>253</v>
      </c>
      <c r="W225" s="44">
        <v>151</v>
      </c>
    </row>
    <row r="226" spans="1:23" ht="14.1" customHeight="1" x14ac:dyDescent="0.3">
      <c r="A226" s="42"/>
      <c r="B226" s="125" t="s">
        <v>125</v>
      </c>
      <c r="C226" s="35" t="s">
        <v>126</v>
      </c>
      <c r="D226" s="72">
        <v>58</v>
      </c>
      <c r="E226" s="55">
        <v>58</v>
      </c>
      <c r="F226" s="55">
        <v>51</v>
      </c>
      <c r="G226" s="55">
        <v>55</v>
      </c>
      <c r="H226" s="55">
        <v>78</v>
      </c>
      <c r="I226" s="55">
        <v>59</v>
      </c>
      <c r="J226" s="55">
        <v>56</v>
      </c>
      <c r="K226" s="55">
        <v>70</v>
      </c>
      <c r="L226" s="55">
        <v>63</v>
      </c>
      <c r="M226" s="55">
        <v>57</v>
      </c>
      <c r="N226" s="55">
        <v>72</v>
      </c>
      <c r="O226" s="60">
        <v>53</v>
      </c>
      <c r="P226" s="60">
        <v>76</v>
      </c>
      <c r="Q226" s="60">
        <v>85</v>
      </c>
      <c r="R226" s="34">
        <v>53</v>
      </c>
      <c r="S226" s="73">
        <v>944</v>
      </c>
      <c r="T226" s="32">
        <v>214</v>
      </c>
      <c r="U226" s="44">
        <v>214</v>
      </c>
      <c r="V226" s="73">
        <v>192</v>
      </c>
      <c r="W226" s="44">
        <v>214</v>
      </c>
    </row>
    <row r="227" spans="1:23" ht="14.1" customHeight="1" x14ac:dyDescent="0.3">
      <c r="A227" s="42"/>
      <c r="B227" s="125" t="s">
        <v>21</v>
      </c>
      <c r="C227" s="35" t="s">
        <v>20</v>
      </c>
      <c r="D227" s="72">
        <v>64</v>
      </c>
      <c r="E227" s="55">
        <v>62</v>
      </c>
      <c r="F227" s="55">
        <v>70</v>
      </c>
      <c r="G227" s="55">
        <v>55</v>
      </c>
      <c r="H227" s="55">
        <v>72</v>
      </c>
      <c r="I227" s="55">
        <v>89</v>
      </c>
      <c r="J227" s="55">
        <v>86</v>
      </c>
      <c r="K227" s="55">
        <v>79</v>
      </c>
      <c r="L227" s="55">
        <v>73</v>
      </c>
      <c r="M227" s="55">
        <v>71</v>
      </c>
      <c r="N227" s="55">
        <v>91</v>
      </c>
      <c r="O227" s="60">
        <v>79</v>
      </c>
      <c r="P227" s="60">
        <v>80</v>
      </c>
      <c r="Q227" s="60">
        <v>90</v>
      </c>
      <c r="R227" s="34">
        <v>80</v>
      </c>
      <c r="S227" s="73">
        <v>1141</v>
      </c>
      <c r="T227" s="32">
        <v>249</v>
      </c>
      <c r="U227" s="44">
        <v>250</v>
      </c>
      <c r="V227" s="73">
        <v>235</v>
      </c>
      <c r="W227" s="44">
        <v>249</v>
      </c>
    </row>
    <row r="228" spans="1:23" ht="14.1" customHeight="1" x14ac:dyDescent="0.3">
      <c r="A228" s="42"/>
      <c r="B228" s="125" t="s">
        <v>9</v>
      </c>
      <c r="C228" s="35" t="s">
        <v>8</v>
      </c>
      <c r="D228" s="72">
        <v>69</v>
      </c>
      <c r="E228" s="55">
        <v>65</v>
      </c>
      <c r="F228" s="55">
        <v>68</v>
      </c>
      <c r="G228" s="55">
        <v>87</v>
      </c>
      <c r="H228" s="55">
        <v>83</v>
      </c>
      <c r="I228" s="55">
        <v>69</v>
      </c>
      <c r="J228" s="55">
        <v>64</v>
      </c>
      <c r="K228" s="55">
        <v>76</v>
      </c>
      <c r="L228" s="55">
        <v>70</v>
      </c>
      <c r="M228" s="55">
        <v>58</v>
      </c>
      <c r="N228" s="55">
        <v>63</v>
      </c>
      <c r="O228" s="55">
        <v>84</v>
      </c>
      <c r="P228" s="60">
        <v>86</v>
      </c>
      <c r="Q228" s="60">
        <v>54</v>
      </c>
      <c r="R228" s="34">
        <v>84</v>
      </c>
      <c r="S228" s="73">
        <v>1080</v>
      </c>
      <c r="T228" s="32">
        <v>224</v>
      </c>
      <c r="U228" s="44">
        <v>224</v>
      </c>
      <c r="V228" s="73">
        <v>205</v>
      </c>
      <c r="W228" s="44">
        <v>140</v>
      </c>
    </row>
    <row r="229" spans="1:23" ht="14.1" customHeight="1" x14ac:dyDescent="0.3">
      <c r="A229" s="42"/>
      <c r="B229" s="125" t="s">
        <v>15</v>
      </c>
      <c r="C229" s="35" t="s">
        <v>14</v>
      </c>
      <c r="D229" s="72">
        <v>53</v>
      </c>
      <c r="E229" s="55">
        <v>69</v>
      </c>
      <c r="F229" s="55">
        <v>78</v>
      </c>
      <c r="G229" s="55">
        <v>62</v>
      </c>
      <c r="H229" s="55">
        <v>66</v>
      </c>
      <c r="I229" s="55">
        <v>76</v>
      </c>
      <c r="J229" s="55">
        <v>63</v>
      </c>
      <c r="K229" s="55">
        <v>72</v>
      </c>
      <c r="L229" s="55">
        <v>73</v>
      </c>
      <c r="M229" s="55">
        <v>64</v>
      </c>
      <c r="N229" s="55">
        <v>71</v>
      </c>
      <c r="O229" s="55">
        <v>76</v>
      </c>
      <c r="P229" s="60">
        <v>76</v>
      </c>
      <c r="Q229" s="60">
        <v>38</v>
      </c>
      <c r="R229" s="34">
        <v>74</v>
      </c>
      <c r="S229" s="73">
        <v>1011</v>
      </c>
      <c r="T229" s="32">
        <v>190</v>
      </c>
      <c r="U229" s="44">
        <v>188</v>
      </c>
      <c r="V229" s="73">
        <v>211</v>
      </c>
      <c r="W229" s="44">
        <v>114</v>
      </c>
    </row>
    <row r="230" spans="1:23" ht="14.1" customHeight="1" thickBot="1" x14ac:dyDescent="0.35">
      <c r="A230" s="42"/>
      <c r="B230" s="125" t="s">
        <v>24</v>
      </c>
      <c r="C230" s="35" t="s">
        <v>23</v>
      </c>
      <c r="D230" s="72">
        <v>44</v>
      </c>
      <c r="E230" s="55">
        <v>28</v>
      </c>
      <c r="F230" s="55">
        <v>46</v>
      </c>
      <c r="G230" s="55">
        <v>39</v>
      </c>
      <c r="H230" s="55">
        <v>40</v>
      </c>
      <c r="I230" s="55">
        <v>63</v>
      </c>
      <c r="J230" s="55">
        <v>50</v>
      </c>
      <c r="K230" s="55">
        <v>50</v>
      </c>
      <c r="L230" s="55">
        <v>42</v>
      </c>
      <c r="M230" s="55">
        <v>37</v>
      </c>
      <c r="N230" s="55">
        <v>37</v>
      </c>
      <c r="O230" s="55">
        <v>44</v>
      </c>
      <c r="P230" s="55">
        <v>54</v>
      </c>
      <c r="Q230" s="60">
        <v>40</v>
      </c>
      <c r="R230" s="34">
        <v>44</v>
      </c>
      <c r="S230" s="74">
        <v>658</v>
      </c>
      <c r="T230" s="65">
        <v>138</v>
      </c>
      <c r="U230" s="66">
        <v>138</v>
      </c>
      <c r="V230" s="74">
        <v>135</v>
      </c>
      <c r="W230" s="66">
        <v>40</v>
      </c>
    </row>
    <row r="231" spans="1:23" s="25" customFormat="1" ht="14.1" customHeight="1" thickBot="1" x14ac:dyDescent="0.35">
      <c r="A231" s="41"/>
      <c r="B231" s="247" t="s">
        <v>334</v>
      </c>
      <c r="C231" s="248"/>
      <c r="D231" s="122">
        <v>505</v>
      </c>
      <c r="E231" s="120">
        <v>508</v>
      </c>
      <c r="F231" s="120">
        <v>571</v>
      </c>
      <c r="G231" s="120">
        <v>497</v>
      </c>
      <c r="H231" s="120">
        <v>550</v>
      </c>
      <c r="I231" s="120">
        <v>587</v>
      </c>
      <c r="J231" s="120">
        <v>524</v>
      </c>
      <c r="K231" s="120">
        <v>579</v>
      </c>
      <c r="L231" s="120">
        <v>525</v>
      </c>
      <c r="M231" s="120">
        <v>526</v>
      </c>
      <c r="N231" s="120">
        <v>590</v>
      </c>
      <c r="O231" s="120">
        <v>546</v>
      </c>
      <c r="P231" s="120">
        <v>617</v>
      </c>
      <c r="Q231" s="123">
        <v>516</v>
      </c>
      <c r="R231" s="124">
        <v>598</v>
      </c>
      <c r="S231" s="122">
        <v>8239</v>
      </c>
      <c r="T231" s="120">
        <v>1679</v>
      </c>
      <c r="U231" s="121">
        <v>1731</v>
      </c>
      <c r="V231" s="222">
        <v>1461</v>
      </c>
      <c r="W231" s="70">
        <v>982</v>
      </c>
    </row>
    <row r="232" spans="1:23" s="39" customFormat="1" ht="27.9" customHeight="1" thickBot="1" x14ac:dyDescent="0.35">
      <c r="A232" s="40"/>
      <c r="B232" s="57"/>
      <c r="D232" s="54"/>
      <c r="E232" s="55"/>
      <c r="F232" s="55"/>
      <c r="G232" s="55"/>
      <c r="H232" s="55"/>
      <c r="I232" s="55"/>
      <c r="J232" s="55"/>
      <c r="K232" s="55"/>
      <c r="L232" s="55"/>
      <c r="M232" s="55"/>
      <c r="N232" s="55"/>
      <c r="O232" s="55"/>
      <c r="P232" s="55"/>
      <c r="Q232" s="55"/>
      <c r="R232" s="55"/>
      <c r="S232" s="56"/>
      <c r="T232" s="56"/>
      <c r="U232" s="56"/>
    </row>
    <row r="233" spans="1:23" ht="14.1" customHeight="1" x14ac:dyDescent="0.3">
      <c r="A233" s="41" t="s">
        <v>158</v>
      </c>
      <c r="B233" s="38" t="s">
        <v>27</v>
      </c>
      <c r="C233" s="43" t="s">
        <v>237</v>
      </c>
      <c r="D233" s="71">
        <v>2</v>
      </c>
      <c r="E233" s="30">
        <v>5</v>
      </c>
      <c r="F233" s="30">
        <v>8</v>
      </c>
      <c r="G233" s="30">
        <v>5</v>
      </c>
      <c r="H233" s="30">
        <v>3</v>
      </c>
      <c r="I233" s="30">
        <v>5</v>
      </c>
      <c r="J233" s="30">
        <v>5</v>
      </c>
      <c r="K233" s="30">
        <v>4</v>
      </c>
      <c r="L233" s="30">
        <v>8</v>
      </c>
      <c r="M233" s="30">
        <v>5</v>
      </c>
      <c r="N233" s="30">
        <v>6</v>
      </c>
      <c r="O233" s="30">
        <v>2</v>
      </c>
      <c r="P233" s="30">
        <v>7</v>
      </c>
      <c r="Q233" s="30">
        <v>8</v>
      </c>
      <c r="R233" s="59">
        <v>4</v>
      </c>
      <c r="S233" s="71">
        <v>77</v>
      </c>
      <c r="T233" s="31">
        <v>17</v>
      </c>
      <c r="U233" s="45">
        <v>19</v>
      </c>
      <c r="V233" s="24"/>
    </row>
    <row r="234" spans="1:23" ht="14.1" customHeight="1" thickBot="1" x14ac:dyDescent="0.35">
      <c r="A234" s="42"/>
      <c r="B234" s="125" t="s">
        <v>46</v>
      </c>
      <c r="C234" s="35" t="s">
        <v>236</v>
      </c>
      <c r="D234" s="72">
        <v>8</v>
      </c>
      <c r="E234" s="55">
        <v>7</v>
      </c>
      <c r="F234" s="55">
        <v>5</v>
      </c>
      <c r="G234" s="55">
        <v>4</v>
      </c>
      <c r="H234" s="55">
        <v>4</v>
      </c>
      <c r="I234" s="55">
        <v>6</v>
      </c>
      <c r="J234" s="55">
        <v>6</v>
      </c>
      <c r="K234" s="55">
        <v>7</v>
      </c>
      <c r="L234" s="55">
        <v>5</v>
      </c>
      <c r="M234" s="55">
        <v>7</v>
      </c>
      <c r="N234" s="55">
        <v>2</v>
      </c>
      <c r="O234" s="55">
        <v>2</v>
      </c>
      <c r="P234" s="55">
        <v>5</v>
      </c>
      <c r="Q234" s="55">
        <v>10</v>
      </c>
      <c r="R234" s="34">
        <v>6</v>
      </c>
      <c r="S234" s="73">
        <v>84</v>
      </c>
      <c r="T234" s="32">
        <v>17</v>
      </c>
      <c r="U234" s="44">
        <v>21</v>
      </c>
      <c r="V234" s="24"/>
    </row>
    <row r="235" spans="1:23" ht="14.1" customHeight="1" x14ac:dyDescent="0.3">
      <c r="A235" s="42"/>
      <c r="B235" s="125" t="s">
        <v>328</v>
      </c>
      <c r="C235" s="35" t="s">
        <v>4</v>
      </c>
      <c r="D235" s="72">
        <v>8</v>
      </c>
      <c r="E235" s="55">
        <v>11</v>
      </c>
      <c r="F235" s="55">
        <v>5</v>
      </c>
      <c r="G235" s="55">
        <v>5</v>
      </c>
      <c r="H235" s="55">
        <v>11</v>
      </c>
      <c r="I235" s="55">
        <v>6</v>
      </c>
      <c r="J235" s="55">
        <v>3</v>
      </c>
      <c r="K235" s="55">
        <v>5</v>
      </c>
      <c r="L235" s="55">
        <v>10</v>
      </c>
      <c r="M235" s="55">
        <v>4</v>
      </c>
      <c r="N235" s="55">
        <v>9</v>
      </c>
      <c r="O235" s="55">
        <v>3</v>
      </c>
      <c r="P235" s="55">
        <v>2</v>
      </c>
      <c r="Q235" s="60">
        <v>5</v>
      </c>
      <c r="R235" s="34">
        <v>7</v>
      </c>
      <c r="S235" s="73">
        <v>94</v>
      </c>
      <c r="T235" s="32">
        <v>10</v>
      </c>
      <c r="U235" s="44">
        <v>14</v>
      </c>
      <c r="V235" s="71">
        <v>14</v>
      </c>
      <c r="W235" s="45">
        <v>5</v>
      </c>
    </row>
    <row r="236" spans="1:23" ht="14.1" customHeight="1" x14ac:dyDescent="0.3">
      <c r="A236" s="42"/>
      <c r="B236" s="125" t="s">
        <v>10</v>
      </c>
      <c r="C236" s="35" t="s">
        <v>235</v>
      </c>
      <c r="D236" s="72">
        <v>33</v>
      </c>
      <c r="E236" s="55">
        <v>22</v>
      </c>
      <c r="F236" s="55">
        <v>21</v>
      </c>
      <c r="G236" s="55">
        <v>20</v>
      </c>
      <c r="H236" s="55">
        <v>17</v>
      </c>
      <c r="I236" s="55">
        <v>26</v>
      </c>
      <c r="J236" s="55">
        <v>20</v>
      </c>
      <c r="K236" s="55">
        <v>19</v>
      </c>
      <c r="L236" s="55">
        <v>17</v>
      </c>
      <c r="M236" s="55">
        <v>19</v>
      </c>
      <c r="N236" s="55">
        <v>13</v>
      </c>
      <c r="O236" s="55">
        <v>17</v>
      </c>
      <c r="P236" s="60">
        <v>14</v>
      </c>
      <c r="Q236" s="60">
        <v>21</v>
      </c>
      <c r="R236" s="34">
        <v>15</v>
      </c>
      <c r="S236" s="73">
        <v>294</v>
      </c>
      <c r="T236" s="32">
        <v>52</v>
      </c>
      <c r="U236" s="44">
        <v>50</v>
      </c>
      <c r="V236" s="73">
        <v>49</v>
      </c>
      <c r="W236" s="44">
        <v>35</v>
      </c>
    </row>
    <row r="237" spans="1:23" ht="14.1" customHeight="1" x14ac:dyDescent="0.3">
      <c r="A237" s="42"/>
      <c r="B237" s="125" t="s">
        <v>125</v>
      </c>
      <c r="C237" s="35" t="s">
        <v>126</v>
      </c>
      <c r="D237" s="72">
        <v>8</v>
      </c>
      <c r="E237" s="55">
        <v>3</v>
      </c>
      <c r="F237" s="55">
        <v>6</v>
      </c>
      <c r="G237" s="55">
        <v>7</v>
      </c>
      <c r="H237" s="55">
        <v>8</v>
      </c>
      <c r="I237" s="55">
        <v>9</v>
      </c>
      <c r="J237" s="55">
        <v>7</v>
      </c>
      <c r="K237" s="55">
        <v>7</v>
      </c>
      <c r="L237" s="55">
        <v>15</v>
      </c>
      <c r="M237" s="55">
        <v>7</v>
      </c>
      <c r="N237" s="55">
        <v>13</v>
      </c>
      <c r="O237" s="60">
        <v>4</v>
      </c>
      <c r="P237" s="60">
        <v>9</v>
      </c>
      <c r="Q237" s="60">
        <v>7</v>
      </c>
      <c r="R237" s="34">
        <v>4</v>
      </c>
      <c r="S237" s="73">
        <v>114</v>
      </c>
      <c r="T237" s="32">
        <v>20</v>
      </c>
      <c r="U237" s="44">
        <v>20</v>
      </c>
      <c r="V237" s="73">
        <v>35</v>
      </c>
      <c r="W237" s="44">
        <v>20</v>
      </c>
    </row>
    <row r="238" spans="1:23" ht="14.1" customHeight="1" x14ac:dyDescent="0.3">
      <c r="A238" s="42"/>
      <c r="B238" s="125" t="s">
        <v>21</v>
      </c>
      <c r="C238" s="35" t="s">
        <v>20</v>
      </c>
      <c r="D238" s="72">
        <v>25</v>
      </c>
      <c r="E238" s="55">
        <v>22</v>
      </c>
      <c r="F238" s="55">
        <v>21</v>
      </c>
      <c r="G238" s="55">
        <v>18</v>
      </c>
      <c r="H238" s="55">
        <v>14</v>
      </c>
      <c r="I238" s="55">
        <v>17</v>
      </c>
      <c r="J238" s="55">
        <v>18</v>
      </c>
      <c r="K238" s="55">
        <v>19</v>
      </c>
      <c r="L238" s="55">
        <v>17</v>
      </c>
      <c r="M238" s="55">
        <v>20</v>
      </c>
      <c r="N238" s="55">
        <v>14</v>
      </c>
      <c r="O238" s="60">
        <v>13</v>
      </c>
      <c r="P238" s="60">
        <v>18</v>
      </c>
      <c r="Q238" s="60">
        <v>15</v>
      </c>
      <c r="R238" s="34">
        <v>12</v>
      </c>
      <c r="S238" s="73">
        <v>263</v>
      </c>
      <c r="T238" s="32">
        <v>46</v>
      </c>
      <c r="U238" s="44">
        <v>45</v>
      </c>
      <c r="V238" s="73">
        <v>51</v>
      </c>
      <c r="W238" s="44">
        <v>46</v>
      </c>
    </row>
    <row r="239" spans="1:23" ht="14.1" customHeight="1" x14ac:dyDescent="0.3">
      <c r="A239" s="42"/>
      <c r="B239" s="125" t="s">
        <v>9</v>
      </c>
      <c r="C239" s="35" t="s">
        <v>8</v>
      </c>
      <c r="D239" s="72">
        <v>9</v>
      </c>
      <c r="E239" s="55">
        <v>7</v>
      </c>
      <c r="F239" s="55">
        <v>8</v>
      </c>
      <c r="G239" s="55">
        <v>13</v>
      </c>
      <c r="H239" s="55">
        <v>7</v>
      </c>
      <c r="I239" s="55">
        <v>12</v>
      </c>
      <c r="J239" s="55">
        <v>8</v>
      </c>
      <c r="K239" s="55">
        <v>14</v>
      </c>
      <c r="L239" s="55">
        <v>8</v>
      </c>
      <c r="M239" s="55">
        <v>18</v>
      </c>
      <c r="N239" s="55">
        <v>7</v>
      </c>
      <c r="O239" s="55">
        <v>14</v>
      </c>
      <c r="P239" s="60">
        <v>12</v>
      </c>
      <c r="Q239" s="60">
        <v>7</v>
      </c>
      <c r="R239" s="34">
        <v>18</v>
      </c>
      <c r="S239" s="73">
        <v>162</v>
      </c>
      <c r="T239" s="32">
        <v>33</v>
      </c>
      <c r="U239" s="44">
        <v>37</v>
      </c>
      <c r="V239" s="73">
        <v>39</v>
      </c>
      <c r="W239" s="44">
        <v>19</v>
      </c>
    </row>
    <row r="240" spans="1:23" ht="14.1" customHeight="1" x14ac:dyDescent="0.3">
      <c r="A240" s="42"/>
      <c r="B240" s="125" t="s">
        <v>15</v>
      </c>
      <c r="C240" s="35" t="s">
        <v>14</v>
      </c>
      <c r="D240" s="72">
        <v>14</v>
      </c>
      <c r="E240" s="55">
        <v>5</v>
      </c>
      <c r="F240" s="55">
        <v>11</v>
      </c>
      <c r="G240" s="55">
        <v>5</v>
      </c>
      <c r="H240" s="55">
        <v>10</v>
      </c>
      <c r="I240" s="55">
        <v>9</v>
      </c>
      <c r="J240" s="55">
        <v>11</v>
      </c>
      <c r="K240" s="55">
        <v>13</v>
      </c>
      <c r="L240" s="55">
        <v>5</v>
      </c>
      <c r="M240" s="55">
        <v>2</v>
      </c>
      <c r="N240" s="55">
        <v>9</v>
      </c>
      <c r="O240" s="55">
        <v>10</v>
      </c>
      <c r="P240" s="60">
        <v>8</v>
      </c>
      <c r="Q240" s="60">
        <v>6</v>
      </c>
      <c r="R240" s="34">
        <v>5</v>
      </c>
      <c r="S240" s="73">
        <v>123</v>
      </c>
      <c r="T240" s="32">
        <v>24</v>
      </c>
      <c r="U240" s="44">
        <v>19</v>
      </c>
      <c r="V240" s="73">
        <v>21</v>
      </c>
      <c r="W240" s="44">
        <v>14</v>
      </c>
    </row>
    <row r="241" spans="1:23" ht="14.1" customHeight="1" thickBot="1" x14ac:dyDescent="0.35">
      <c r="A241" s="42"/>
      <c r="B241" s="125" t="s">
        <v>24</v>
      </c>
      <c r="C241" s="35" t="s">
        <v>23</v>
      </c>
      <c r="D241" s="72">
        <v>11</v>
      </c>
      <c r="E241" s="55">
        <v>7</v>
      </c>
      <c r="F241" s="55">
        <v>10</v>
      </c>
      <c r="G241" s="55">
        <v>5</v>
      </c>
      <c r="H241" s="55">
        <v>9</v>
      </c>
      <c r="I241" s="55">
        <v>8</v>
      </c>
      <c r="J241" s="55">
        <v>16</v>
      </c>
      <c r="K241" s="55">
        <v>7</v>
      </c>
      <c r="L241" s="55">
        <v>9</v>
      </c>
      <c r="M241" s="55">
        <v>7</v>
      </c>
      <c r="N241" s="55">
        <v>5</v>
      </c>
      <c r="O241" s="55">
        <v>5</v>
      </c>
      <c r="P241" s="55">
        <v>8</v>
      </c>
      <c r="Q241" s="60">
        <v>11</v>
      </c>
      <c r="R241" s="34">
        <v>10</v>
      </c>
      <c r="S241" s="74">
        <v>128</v>
      </c>
      <c r="T241" s="65">
        <v>24</v>
      </c>
      <c r="U241" s="66">
        <v>29</v>
      </c>
      <c r="V241" s="74">
        <v>18</v>
      </c>
      <c r="W241" s="66">
        <v>11</v>
      </c>
    </row>
    <row r="242" spans="1:23" s="25" customFormat="1" ht="14.1" customHeight="1" thickBot="1" x14ac:dyDescent="0.35">
      <c r="A242" s="41"/>
      <c r="B242" s="247" t="s">
        <v>334</v>
      </c>
      <c r="C242" s="248"/>
      <c r="D242" s="122">
        <v>118</v>
      </c>
      <c r="E242" s="120">
        <v>89</v>
      </c>
      <c r="F242" s="120">
        <v>95</v>
      </c>
      <c r="G242" s="120">
        <v>82</v>
      </c>
      <c r="H242" s="120">
        <v>83</v>
      </c>
      <c r="I242" s="120">
        <v>98</v>
      </c>
      <c r="J242" s="120">
        <v>94</v>
      </c>
      <c r="K242" s="120">
        <v>95</v>
      </c>
      <c r="L242" s="120">
        <v>94</v>
      </c>
      <c r="M242" s="120">
        <v>89</v>
      </c>
      <c r="N242" s="120">
        <v>78</v>
      </c>
      <c r="O242" s="120">
        <v>70</v>
      </c>
      <c r="P242" s="120">
        <v>83</v>
      </c>
      <c r="Q242" s="123">
        <v>90</v>
      </c>
      <c r="R242" s="124">
        <v>81</v>
      </c>
      <c r="S242" s="122">
        <v>1339</v>
      </c>
      <c r="T242" s="120">
        <v>243</v>
      </c>
      <c r="U242" s="121">
        <v>254</v>
      </c>
      <c r="V242" s="222">
        <v>227</v>
      </c>
      <c r="W242" s="70">
        <v>150</v>
      </c>
    </row>
    <row r="243" spans="1:23" s="39" customFormat="1" ht="27.9" customHeight="1" thickBot="1" x14ac:dyDescent="0.35">
      <c r="A243" s="40"/>
      <c r="B243" s="57"/>
      <c r="D243" s="54"/>
      <c r="E243" s="55"/>
      <c r="F243" s="55"/>
      <c r="G243" s="55"/>
      <c r="H243" s="55"/>
      <c r="I243" s="55"/>
      <c r="J243" s="55"/>
      <c r="K243" s="55"/>
      <c r="L243" s="55"/>
      <c r="M243" s="55"/>
      <c r="N243" s="55"/>
      <c r="O243" s="55"/>
      <c r="P243" s="55"/>
      <c r="Q243" s="55"/>
      <c r="R243" s="55"/>
      <c r="S243" s="56"/>
      <c r="T243" s="56"/>
      <c r="U243" s="56"/>
    </row>
    <row r="244" spans="1:23" ht="14.1" customHeight="1" x14ac:dyDescent="0.3">
      <c r="A244" s="41" t="s">
        <v>159</v>
      </c>
      <c r="B244" s="38" t="s">
        <v>27</v>
      </c>
      <c r="C244" s="43" t="s">
        <v>237</v>
      </c>
      <c r="D244" s="71">
        <v>7</v>
      </c>
      <c r="E244" s="30">
        <v>5</v>
      </c>
      <c r="F244" s="30">
        <v>9</v>
      </c>
      <c r="G244" s="30">
        <v>10</v>
      </c>
      <c r="H244" s="30">
        <v>7</v>
      </c>
      <c r="I244" s="30">
        <v>9</v>
      </c>
      <c r="J244" s="30">
        <v>6</v>
      </c>
      <c r="K244" s="30">
        <v>11</v>
      </c>
      <c r="L244" s="30">
        <v>6</v>
      </c>
      <c r="M244" s="30">
        <v>9</v>
      </c>
      <c r="N244" s="30">
        <v>0</v>
      </c>
      <c r="O244" s="30">
        <v>5</v>
      </c>
      <c r="P244" s="30">
        <v>8</v>
      </c>
      <c r="Q244" s="30">
        <v>5</v>
      </c>
      <c r="R244" s="59">
        <v>7</v>
      </c>
      <c r="S244" s="71">
        <v>104</v>
      </c>
      <c r="T244" s="31">
        <v>18</v>
      </c>
      <c r="U244" s="45">
        <v>20</v>
      </c>
      <c r="V244" s="24"/>
    </row>
    <row r="245" spans="1:23" ht="14.1" customHeight="1" thickBot="1" x14ac:dyDescent="0.35">
      <c r="A245" s="42"/>
      <c r="B245" s="125" t="s">
        <v>46</v>
      </c>
      <c r="C245" s="35" t="s">
        <v>236</v>
      </c>
      <c r="D245" s="72">
        <v>12</v>
      </c>
      <c r="E245" s="55">
        <v>13</v>
      </c>
      <c r="F245" s="55">
        <v>9</v>
      </c>
      <c r="G245" s="55">
        <v>6</v>
      </c>
      <c r="H245" s="55">
        <v>3</v>
      </c>
      <c r="I245" s="55">
        <v>4</v>
      </c>
      <c r="J245" s="55">
        <v>9</v>
      </c>
      <c r="K245" s="55">
        <v>7</v>
      </c>
      <c r="L245" s="55">
        <v>10</v>
      </c>
      <c r="M245" s="55">
        <v>11</v>
      </c>
      <c r="N245" s="55">
        <v>5</v>
      </c>
      <c r="O245" s="55">
        <v>13</v>
      </c>
      <c r="P245" s="55">
        <v>12</v>
      </c>
      <c r="Q245" s="55">
        <v>9</v>
      </c>
      <c r="R245" s="34">
        <v>5</v>
      </c>
      <c r="S245" s="73">
        <v>128</v>
      </c>
      <c r="T245" s="32">
        <v>34</v>
      </c>
      <c r="U245" s="44">
        <v>26</v>
      </c>
      <c r="V245" s="24"/>
    </row>
    <row r="246" spans="1:23" ht="14.1" customHeight="1" x14ac:dyDescent="0.3">
      <c r="A246" s="42"/>
      <c r="B246" s="125" t="s">
        <v>328</v>
      </c>
      <c r="C246" s="35" t="s">
        <v>4</v>
      </c>
      <c r="D246" s="72">
        <v>10</v>
      </c>
      <c r="E246" s="55">
        <v>10</v>
      </c>
      <c r="F246" s="55">
        <v>8</v>
      </c>
      <c r="G246" s="55">
        <v>18</v>
      </c>
      <c r="H246" s="55">
        <v>11</v>
      </c>
      <c r="I246" s="55">
        <v>9</v>
      </c>
      <c r="J246" s="55">
        <v>7</v>
      </c>
      <c r="K246" s="55">
        <v>11</v>
      </c>
      <c r="L246" s="55">
        <v>16</v>
      </c>
      <c r="M246" s="55">
        <v>11</v>
      </c>
      <c r="N246" s="55">
        <v>10</v>
      </c>
      <c r="O246" s="55">
        <v>8</v>
      </c>
      <c r="P246" s="55">
        <v>9</v>
      </c>
      <c r="Q246" s="60">
        <v>3</v>
      </c>
      <c r="R246" s="34">
        <v>9</v>
      </c>
      <c r="S246" s="73">
        <v>150</v>
      </c>
      <c r="T246" s="32">
        <v>20</v>
      </c>
      <c r="U246" s="44">
        <v>21</v>
      </c>
      <c r="V246" s="71">
        <v>27</v>
      </c>
      <c r="W246" s="45">
        <v>3</v>
      </c>
    </row>
    <row r="247" spans="1:23" ht="14.1" customHeight="1" x14ac:dyDescent="0.3">
      <c r="A247" s="42"/>
      <c r="B247" s="125" t="s">
        <v>10</v>
      </c>
      <c r="C247" s="35" t="s">
        <v>235</v>
      </c>
      <c r="D247" s="72">
        <v>30</v>
      </c>
      <c r="E247" s="55">
        <v>24</v>
      </c>
      <c r="F247" s="55">
        <v>26</v>
      </c>
      <c r="G247" s="55">
        <v>34</v>
      </c>
      <c r="H247" s="55">
        <v>20</v>
      </c>
      <c r="I247" s="55">
        <v>30</v>
      </c>
      <c r="J247" s="55">
        <v>18</v>
      </c>
      <c r="K247" s="55">
        <v>21</v>
      </c>
      <c r="L247" s="55">
        <v>21</v>
      </c>
      <c r="M247" s="55">
        <v>21</v>
      </c>
      <c r="N247" s="55">
        <v>15</v>
      </c>
      <c r="O247" s="55">
        <v>14</v>
      </c>
      <c r="P247" s="60">
        <v>15</v>
      </c>
      <c r="Q247" s="60">
        <v>21</v>
      </c>
      <c r="R247" s="34">
        <v>13</v>
      </c>
      <c r="S247" s="73">
        <v>323</v>
      </c>
      <c r="T247" s="32">
        <v>50</v>
      </c>
      <c r="U247" s="44">
        <v>49</v>
      </c>
      <c r="V247" s="73">
        <v>50</v>
      </c>
      <c r="W247" s="44">
        <v>36</v>
      </c>
    </row>
    <row r="248" spans="1:23" ht="14.1" customHeight="1" x14ac:dyDescent="0.3">
      <c r="A248" s="42"/>
      <c r="B248" s="125" t="s">
        <v>125</v>
      </c>
      <c r="C248" s="35" t="s">
        <v>126</v>
      </c>
      <c r="D248" s="72">
        <v>16</v>
      </c>
      <c r="E248" s="55">
        <v>17</v>
      </c>
      <c r="F248" s="55">
        <v>17</v>
      </c>
      <c r="G248" s="55">
        <v>10</v>
      </c>
      <c r="H248" s="55">
        <v>8</v>
      </c>
      <c r="I248" s="55">
        <v>7</v>
      </c>
      <c r="J248" s="55">
        <v>10</v>
      </c>
      <c r="K248" s="55">
        <v>15</v>
      </c>
      <c r="L248" s="55">
        <v>12</v>
      </c>
      <c r="M248" s="55">
        <v>7</v>
      </c>
      <c r="N248" s="55">
        <v>11</v>
      </c>
      <c r="O248" s="60">
        <v>8</v>
      </c>
      <c r="P248" s="60">
        <v>8</v>
      </c>
      <c r="Q248" s="60">
        <v>11</v>
      </c>
      <c r="R248" s="34">
        <v>3</v>
      </c>
      <c r="S248" s="73">
        <v>160</v>
      </c>
      <c r="T248" s="32">
        <v>27</v>
      </c>
      <c r="U248" s="44">
        <v>22</v>
      </c>
      <c r="V248" s="73">
        <v>30</v>
      </c>
      <c r="W248" s="44">
        <v>27</v>
      </c>
    </row>
    <row r="249" spans="1:23" ht="14.1" customHeight="1" x14ac:dyDescent="0.3">
      <c r="A249" s="42"/>
      <c r="B249" s="125" t="s">
        <v>21</v>
      </c>
      <c r="C249" s="35" t="s">
        <v>20</v>
      </c>
      <c r="D249" s="72">
        <v>34</v>
      </c>
      <c r="E249" s="55">
        <v>18</v>
      </c>
      <c r="F249" s="55">
        <v>18</v>
      </c>
      <c r="G249" s="55">
        <v>21</v>
      </c>
      <c r="H249" s="55">
        <v>23</v>
      </c>
      <c r="I249" s="55">
        <v>21</v>
      </c>
      <c r="J249" s="55">
        <v>29</v>
      </c>
      <c r="K249" s="55">
        <v>20</v>
      </c>
      <c r="L249" s="55">
        <v>28</v>
      </c>
      <c r="M249" s="55">
        <v>27</v>
      </c>
      <c r="N249" s="55">
        <v>23</v>
      </c>
      <c r="O249" s="60">
        <v>16</v>
      </c>
      <c r="P249" s="60">
        <v>28</v>
      </c>
      <c r="Q249" s="60">
        <v>18</v>
      </c>
      <c r="R249" s="34">
        <v>14</v>
      </c>
      <c r="S249" s="73">
        <v>338</v>
      </c>
      <c r="T249" s="32">
        <v>62</v>
      </c>
      <c r="U249" s="44">
        <v>60</v>
      </c>
      <c r="V249" s="73">
        <v>78</v>
      </c>
      <c r="W249" s="44">
        <v>62</v>
      </c>
    </row>
    <row r="250" spans="1:23" ht="14.1" customHeight="1" x14ac:dyDescent="0.3">
      <c r="A250" s="42"/>
      <c r="B250" s="125" t="s">
        <v>9</v>
      </c>
      <c r="C250" s="35" t="s">
        <v>8</v>
      </c>
      <c r="D250" s="72">
        <v>11</v>
      </c>
      <c r="E250" s="55">
        <v>14</v>
      </c>
      <c r="F250" s="55">
        <v>15</v>
      </c>
      <c r="G250" s="55">
        <v>13</v>
      </c>
      <c r="H250" s="55">
        <v>16</v>
      </c>
      <c r="I250" s="55">
        <v>13</v>
      </c>
      <c r="J250" s="55">
        <v>16</v>
      </c>
      <c r="K250" s="55">
        <v>17</v>
      </c>
      <c r="L250" s="55">
        <v>11</v>
      </c>
      <c r="M250" s="55">
        <v>19</v>
      </c>
      <c r="N250" s="55">
        <v>28</v>
      </c>
      <c r="O250" s="55">
        <v>12</v>
      </c>
      <c r="P250" s="60">
        <v>20</v>
      </c>
      <c r="Q250" s="60">
        <v>9</v>
      </c>
      <c r="R250" s="34">
        <v>17</v>
      </c>
      <c r="S250" s="73">
        <v>231</v>
      </c>
      <c r="T250" s="32">
        <v>41</v>
      </c>
      <c r="U250" s="44">
        <v>46</v>
      </c>
      <c r="V250" s="73">
        <v>59</v>
      </c>
      <c r="W250" s="44">
        <v>29</v>
      </c>
    </row>
    <row r="251" spans="1:23" ht="14.1" customHeight="1" x14ac:dyDescent="0.3">
      <c r="A251" s="42"/>
      <c r="B251" s="125" t="s">
        <v>15</v>
      </c>
      <c r="C251" s="35" t="s">
        <v>14</v>
      </c>
      <c r="D251" s="72">
        <v>5</v>
      </c>
      <c r="E251" s="55">
        <v>14</v>
      </c>
      <c r="F251" s="55">
        <v>13</v>
      </c>
      <c r="G251" s="55">
        <v>18</v>
      </c>
      <c r="H251" s="55">
        <v>14</v>
      </c>
      <c r="I251" s="55">
        <v>8</v>
      </c>
      <c r="J251" s="55">
        <v>9</v>
      </c>
      <c r="K251" s="55">
        <v>13</v>
      </c>
      <c r="L251" s="55">
        <v>8</v>
      </c>
      <c r="M251" s="55">
        <v>12</v>
      </c>
      <c r="N251" s="55">
        <v>13</v>
      </c>
      <c r="O251" s="55">
        <v>13</v>
      </c>
      <c r="P251" s="60">
        <v>11</v>
      </c>
      <c r="Q251" s="60">
        <v>11</v>
      </c>
      <c r="R251" s="34">
        <v>12</v>
      </c>
      <c r="S251" s="73">
        <v>174</v>
      </c>
      <c r="T251" s="32">
        <v>35</v>
      </c>
      <c r="U251" s="44">
        <v>34</v>
      </c>
      <c r="V251" s="73">
        <v>38</v>
      </c>
      <c r="W251" s="44">
        <v>22</v>
      </c>
    </row>
    <row r="252" spans="1:23" ht="14.1" customHeight="1" thickBot="1" x14ac:dyDescent="0.35">
      <c r="A252" s="42"/>
      <c r="B252" s="125" t="s">
        <v>24</v>
      </c>
      <c r="C252" s="35" t="s">
        <v>23</v>
      </c>
      <c r="D252" s="72">
        <v>13</v>
      </c>
      <c r="E252" s="55">
        <v>11</v>
      </c>
      <c r="F252" s="55">
        <v>12</v>
      </c>
      <c r="G252" s="55">
        <v>9</v>
      </c>
      <c r="H252" s="55">
        <v>15</v>
      </c>
      <c r="I252" s="55">
        <v>21</v>
      </c>
      <c r="J252" s="55">
        <v>15</v>
      </c>
      <c r="K252" s="55">
        <v>16</v>
      </c>
      <c r="L252" s="55">
        <v>10</v>
      </c>
      <c r="M252" s="55">
        <v>8</v>
      </c>
      <c r="N252" s="55">
        <v>10</v>
      </c>
      <c r="O252" s="55">
        <v>8</v>
      </c>
      <c r="P252" s="55">
        <v>12</v>
      </c>
      <c r="Q252" s="60">
        <v>8</v>
      </c>
      <c r="R252" s="34">
        <v>6</v>
      </c>
      <c r="S252" s="74">
        <v>174</v>
      </c>
      <c r="T252" s="65">
        <v>28</v>
      </c>
      <c r="U252" s="66">
        <v>26</v>
      </c>
      <c r="V252" s="74">
        <v>30</v>
      </c>
      <c r="W252" s="66">
        <v>8</v>
      </c>
    </row>
    <row r="253" spans="1:23" s="25" customFormat="1" ht="14.1" customHeight="1" thickBot="1" x14ac:dyDescent="0.35">
      <c r="A253" s="41"/>
      <c r="B253" s="247" t="s">
        <v>334</v>
      </c>
      <c r="C253" s="248"/>
      <c r="D253" s="122">
        <v>138</v>
      </c>
      <c r="E253" s="120">
        <v>126</v>
      </c>
      <c r="F253" s="120">
        <v>127</v>
      </c>
      <c r="G253" s="120">
        <v>139</v>
      </c>
      <c r="H253" s="120">
        <v>117</v>
      </c>
      <c r="I253" s="120">
        <v>122</v>
      </c>
      <c r="J253" s="120">
        <v>119</v>
      </c>
      <c r="K253" s="120">
        <v>131</v>
      </c>
      <c r="L253" s="120">
        <v>122</v>
      </c>
      <c r="M253" s="120">
        <v>125</v>
      </c>
      <c r="N253" s="120">
        <v>115</v>
      </c>
      <c r="O253" s="120">
        <v>97</v>
      </c>
      <c r="P253" s="120">
        <v>123</v>
      </c>
      <c r="Q253" s="123">
        <v>95</v>
      </c>
      <c r="R253" s="124">
        <v>86</v>
      </c>
      <c r="S253" s="122">
        <v>1782</v>
      </c>
      <c r="T253" s="120">
        <v>315</v>
      </c>
      <c r="U253" s="121">
        <v>304</v>
      </c>
      <c r="V253" s="222">
        <v>312</v>
      </c>
      <c r="W253" s="70">
        <v>187</v>
      </c>
    </row>
    <row r="254" spans="1:23" s="39" customFormat="1" ht="27.9" customHeight="1" thickBot="1" x14ac:dyDescent="0.35">
      <c r="A254" s="40"/>
      <c r="B254" s="57"/>
      <c r="D254" s="54"/>
      <c r="E254" s="55"/>
      <c r="F254" s="55"/>
      <c r="G254" s="55"/>
      <c r="H254" s="55"/>
      <c r="I254" s="55"/>
      <c r="J254" s="55"/>
      <c r="K254" s="55"/>
      <c r="L254" s="55"/>
      <c r="M254" s="55"/>
      <c r="N254" s="55"/>
      <c r="O254" s="55"/>
      <c r="P254" s="55"/>
      <c r="Q254" s="55"/>
      <c r="R254" s="55"/>
      <c r="S254" s="56"/>
      <c r="T254" s="56"/>
      <c r="U254" s="56"/>
    </row>
    <row r="255" spans="1:23" ht="14.1" customHeight="1" x14ac:dyDescent="0.3">
      <c r="A255" s="41" t="s">
        <v>160</v>
      </c>
      <c r="B255" s="38" t="s">
        <v>27</v>
      </c>
      <c r="C255" s="43" t="s">
        <v>237</v>
      </c>
      <c r="D255" s="71">
        <v>53</v>
      </c>
      <c r="E255" s="30">
        <v>59</v>
      </c>
      <c r="F255" s="30">
        <v>64</v>
      </c>
      <c r="G255" s="30">
        <v>60</v>
      </c>
      <c r="H255" s="30">
        <v>61</v>
      </c>
      <c r="I255" s="30">
        <v>66</v>
      </c>
      <c r="J255" s="30">
        <v>69</v>
      </c>
      <c r="K255" s="30">
        <v>57</v>
      </c>
      <c r="L255" s="30">
        <v>66</v>
      </c>
      <c r="M255" s="30">
        <v>83</v>
      </c>
      <c r="N255" s="30">
        <v>62</v>
      </c>
      <c r="O255" s="30">
        <v>67</v>
      </c>
      <c r="P255" s="30">
        <v>74</v>
      </c>
      <c r="Q255" s="30">
        <v>72</v>
      </c>
      <c r="R255" s="59">
        <v>100</v>
      </c>
      <c r="S255" s="71">
        <v>1013</v>
      </c>
      <c r="T255" s="31">
        <v>213</v>
      </c>
      <c r="U255" s="45">
        <v>246</v>
      </c>
      <c r="V255" s="24"/>
    </row>
    <row r="256" spans="1:23" ht="14.1" customHeight="1" thickBot="1" x14ac:dyDescent="0.35">
      <c r="A256" s="42"/>
      <c r="B256" s="125" t="s">
        <v>46</v>
      </c>
      <c r="C256" s="35" t="s">
        <v>236</v>
      </c>
      <c r="D256" s="72">
        <v>71</v>
      </c>
      <c r="E256" s="55">
        <v>79</v>
      </c>
      <c r="F256" s="55">
        <v>71</v>
      </c>
      <c r="G256" s="55">
        <v>96</v>
      </c>
      <c r="H256" s="55">
        <v>78</v>
      </c>
      <c r="I256" s="55">
        <v>88</v>
      </c>
      <c r="J256" s="55">
        <v>89</v>
      </c>
      <c r="K256" s="55">
        <v>82</v>
      </c>
      <c r="L256" s="55">
        <v>83</v>
      </c>
      <c r="M256" s="55">
        <v>93</v>
      </c>
      <c r="N256" s="55">
        <v>100</v>
      </c>
      <c r="O256" s="55">
        <v>91</v>
      </c>
      <c r="P256" s="55">
        <v>116</v>
      </c>
      <c r="Q256" s="55">
        <v>123</v>
      </c>
      <c r="R256" s="34">
        <v>125</v>
      </c>
      <c r="S256" s="73">
        <v>1385</v>
      </c>
      <c r="T256" s="32">
        <v>330</v>
      </c>
      <c r="U256" s="44">
        <v>364</v>
      </c>
      <c r="V256" s="24"/>
    </row>
    <row r="257" spans="1:23" ht="14.1" customHeight="1" x14ac:dyDescent="0.3">
      <c r="A257" s="42"/>
      <c r="B257" s="125" t="s">
        <v>328</v>
      </c>
      <c r="C257" s="35" t="s">
        <v>4</v>
      </c>
      <c r="D257" s="72">
        <v>117</v>
      </c>
      <c r="E257" s="55">
        <v>100</v>
      </c>
      <c r="F257" s="55">
        <v>114</v>
      </c>
      <c r="G257" s="55">
        <v>112</v>
      </c>
      <c r="H257" s="55">
        <v>113</v>
      </c>
      <c r="I257" s="55">
        <v>98</v>
      </c>
      <c r="J257" s="55">
        <v>121</v>
      </c>
      <c r="K257" s="55">
        <v>138</v>
      </c>
      <c r="L257" s="55">
        <v>152</v>
      </c>
      <c r="M257" s="55">
        <v>138</v>
      </c>
      <c r="N257" s="55">
        <v>153</v>
      </c>
      <c r="O257" s="55">
        <v>162</v>
      </c>
      <c r="P257" s="55">
        <v>140</v>
      </c>
      <c r="Q257" s="60">
        <v>159</v>
      </c>
      <c r="R257" s="34">
        <v>148</v>
      </c>
      <c r="S257" s="73">
        <v>1965</v>
      </c>
      <c r="T257" s="32">
        <v>461</v>
      </c>
      <c r="U257" s="44">
        <v>447</v>
      </c>
      <c r="V257" s="71">
        <v>455</v>
      </c>
      <c r="W257" s="45">
        <v>159</v>
      </c>
    </row>
    <row r="258" spans="1:23" ht="14.1" customHeight="1" x14ac:dyDescent="0.3">
      <c r="A258" s="42"/>
      <c r="B258" s="125" t="s">
        <v>10</v>
      </c>
      <c r="C258" s="35" t="s">
        <v>235</v>
      </c>
      <c r="D258" s="72">
        <v>200</v>
      </c>
      <c r="E258" s="55">
        <v>199</v>
      </c>
      <c r="F258" s="55">
        <v>211</v>
      </c>
      <c r="G258" s="55">
        <v>175</v>
      </c>
      <c r="H258" s="55">
        <v>213</v>
      </c>
      <c r="I258" s="55">
        <v>233</v>
      </c>
      <c r="J258" s="55">
        <v>215</v>
      </c>
      <c r="K258" s="55">
        <v>206</v>
      </c>
      <c r="L258" s="55">
        <v>227</v>
      </c>
      <c r="M258" s="55">
        <v>221</v>
      </c>
      <c r="N258" s="55">
        <v>223</v>
      </c>
      <c r="O258" s="55">
        <v>226</v>
      </c>
      <c r="P258" s="60">
        <v>242</v>
      </c>
      <c r="Q258" s="60">
        <v>233</v>
      </c>
      <c r="R258" s="34">
        <v>195</v>
      </c>
      <c r="S258" s="73">
        <v>3219</v>
      </c>
      <c r="T258" s="32">
        <v>701</v>
      </c>
      <c r="U258" s="44">
        <v>670</v>
      </c>
      <c r="V258" s="73">
        <v>670</v>
      </c>
      <c r="W258" s="44">
        <v>475</v>
      </c>
    </row>
    <row r="259" spans="1:23" ht="14.1" customHeight="1" x14ac:dyDescent="0.3">
      <c r="A259" s="42"/>
      <c r="B259" s="125" t="s">
        <v>125</v>
      </c>
      <c r="C259" s="35" t="s">
        <v>126</v>
      </c>
      <c r="D259" s="72">
        <v>111</v>
      </c>
      <c r="E259" s="55">
        <v>103</v>
      </c>
      <c r="F259" s="55">
        <v>107</v>
      </c>
      <c r="G259" s="55">
        <v>110</v>
      </c>
      <c r="H259" s="55">
        <v>97</v>
      </c>
      <c r="I259" s="55">
        <v>105</v>
      </c>
      <c r="J259" s="55">
        <v>115</v>
      </c>
      <c r="K259" s="55">
        <v>101</v>
      </c>
      <c r="L259" s="55">
        <v>110</v>
      </c>
      <c r="M259" s="55">
        <v>130</v>
      </c>
      <c r="N259" s="55">
        <v>119</v>
      </c>
      <c r="O259" s="60">
        <v>124</v>
      </c>
      <c r="P259" s="60">
        <v>93</v>
      </c>
      <c r="Q259" s="60">
        <v>135</v>
      </c>
      <c r="R259" s="34">
        <v>114</v>
      </c>
      <c r="S259" s="73">
        <v>1674</v>
      </c>
      <c r="T259" s="32">
        <v>352</v>
      </c>
      <c r="U259" s="44">
        <v>342</v>
      </c>
      <c r="V259" s="73">
        <v>359</v>
      </c>
      <c r="W259" s="44">
        <v>352</v>
      </c>
    </row>
    <row r="260" spans="1:23" ht="14.1" customHeight="1" x14ac:dyDescent="0.3">
      <c r="A260" s="42"/>
      <c r="B260" s="125" t="s">
        <v>21</v>
      </c>
      <c r="C260" s="35" t="s">
        <v>20</v>
      </c>
      <c r="D260" s="72">
        <v>146</v>
      </c>
      <c r="E260" s="55">
        <v>141</v>
      </c>
      <c r="F260" s="55">
        <v>149</v>
      </c>
      <c r="G260" s="55">
        <v>153</v>
      </c>
      <c r="H260" s="55">
        <v>147</v>
      </c>
      <c r="I260" s="55">
        <v>182</v>
      </c>
      <c r="J260" s="55">
        <v>165</v>
      </c>
      <c r="K260" s="55">
        <v>169</v>
      </c>
      <c r="L260" s="55">
        <v>201</v>
      </c>
      <c r="M260" s="55">
        <v>184</v>
      </c>
      <c r="N260" s="55">
        <v>166</v>
      </c>
      <c r="O260" s="60">
        <v>160</v>
      </c>
      <c r="P260" s="60">
        <v>197</v>
      </c>
      <c r="Q260" s="60">
        <v>188</v>
      </c>
      <c r="R260" s="34">
        <v>192</v>
      </c>
      <c r="S260" s="73">
        <v>2540</v>
      </c>
      <c r="T260" s="32">
        <v>545</v>
      </c>
      <c r="U260" s="44">
        <v>577</v>
      </c>
      <c r="V260" s="73">
        <v>551</v>
      </c>
      <c r="W260" s="44">
        <v>545</v>
      </c>
    </row>
    <row r="261" spans="1:23" ht="14.1" customHeight="1" x14ac:dyDescent="0.3">
      <c r="A261" s="42"/>
      <c r="B261" s="125" t="s">
        <v>9</v>
      </c>
      <c r="C261" s="35" t="s">
        <v>8</v>
      </c>
      <c r="D261" s="72">
        <v>131</v>
      </c>
      <c r="E261" s="55">
        <v>121</v>
      </c>
      <c r="F261" s="55">
        <v>111</v>
      </c>
      <c r="G261" s="55">
        <v>95</v>
      </c>
      <c r="H261" s="55">
        <v>105</v>
      </c>
      <c r="I261" s="55">
        <v>126</v>
      </c>
      <c r="J261" s="55">
        <v>111</v>
      </c>
      <c r="K261" s="55">
        <v>112</v>
      </c>
      <c r="L261" s="55">
        <v>109</v>
      </c>
      <c r="M261" s="55">
        <v>144</v>
      </c>
      <c r="N261" s="55">
        <v>103</v>
      </c>
      <c r="O261" s="55">
        <v>120</v>
      </c>
      <c r="P261" s="60">
        <v>147</v>
      </c>
      <c r="Q261" s="60">
        <v>108</v>
      </c>
      <c r="R261" s="34">
        <v>152</v>
      </c>
      <c r="S261" s="73">
        <v>1795</v>
      </c>
      <c r="T261" s="32">
        <v>375</v>
      </c>
      <c r="U261" s="44">
        <v>407</v>
      </c>
      <c r="V261" s="73">
        <v>367</v>
      </c>
      <c r="W261" s="44">
        <v>255</v>
      </c>
    </row>
    <row r="262" spans="1:23" ht="14.1" customHeight="1" x14ac:dyDescent="0.3">
      <c r="A262" s="42"/>
      <c r="B262" s="125" t="s">
        <v>15</v>
      </c>
      <c r="C262" s="35" t="s">
        <v>14</v>
      </c>
      <c r="D262" s="72">
        <v>77</v>
      </c>
      <c r="E262" s="55">
        <v>66</v>
      </c>
      <c r="F262" s="55">
        <v>77</v>
      </c>
      <c r="G262" s="55">
        <v>82</v>
      </c>
      <c r="H262" s="55">
        <v>72</v>
      </c>
      <c r="I262" s="55">
        <v>63</v>
      </c>
      <c r="J262" s="55">
        <v>66</v>
      </c>
      <c r="K262" s="55">
        <v>84</v>
      </c>
      <c r="L262" s="55">
        <v>77</v>
      </c>
      <c r="M262" s="55">
        <v>87</v>
      </c>
      <c r="N262" s="55">
        <v>86</v>
      </c>
      <c r="O262" s="55">
        <v>89</v>
      </c>
      <c r="P262" s="60">
        <v>91</v>
      </c>
      <c r="Q262" s="60">
        <v>83</v>
      </c>
      <c r="R262" s="34">
        <v>96</v>
      </c>
      <c r="S262" s="73">
        <v>1196</v>
      </c>
      <c r="T262" s="32">
        <v>263</v>
      </c>
      <c r="U262" s="44">
        <v>270</v>
      </c>
      <c r="V262" s="73">
        <v>262</v>
      </c>
      <c r="W262" s="44">
        <v>174</v>
      </c>
    </row>
    <row r="263" spans="1:23" ht="14.1" customHeight="1" thickBot="1" x14ac:dyDescent="0.35">
      <c r="A263" s="42"/>
      <c r="B263" s="125" t="s">
        <v>24</v>
      </c>
      <c r="C263" s="35" t="s">
        <v>23</v>
      </c>
      <c r="D263" s="72">
        <v>125</v>
      </c>
      <c r="E263" s="55">
        <v>118</v>
      </c>
      <c r="F263" s="55">
        <v>116</v>
      </c>
      <c r="G263" s="55">
        <v>107</v>
      </c>
      <c r="H263" s="55">
        <v>125</v>
      </c>
      <c r="I263" s="55">
        <v>154</v>
      </c>
      <c r="J263" s="55">
        <v>119</v>
      </c>
      <c r="K263" s="55">
        <v>97</v>
      </c>
      <c r="L263" s="55">
        <v>122</v>
      </c>
      <c r="M263" s="55">
        <v>120</v>
      </c>
      <c r="N263" s="55">
        <v>89</v>
      </c>
      <c r="O263" s="55">
        <v>119</v>
      </c>
      <c r="P263" s="55">
        <v>115</v>
      </c>
      <c r="Q263" s="60">
        <v>132</v>
      </c>
      <c r="R263" s="34">
        <v>158</v>
      </c>
      <c r="S263" s="74">
        <v>1816</v>
      </c>
      <c r="T263" s="65">
        <v>366</v>
      </c>
      <c r="U263" s="66">
        <v>405</v>
      </c>
      <c r="V263" s="74">
        <v>323</v>
      </c>
      <c r="W263" s="66">
        <v>132</v>
      </c>
    </row>
    <row r="264" spans="1:23" s="25" customFormat="1" ht="14.1" customHeight="1" thickBot="1" x14ac:dyDescent="0.35">
      <c r="A264" s="41"/>
      <c r="B264" s="247" t="s">
        <v>334</v>
      </c>
      <c r="C264" s="248"/>
      <c r="D264" s="122">
        <v>1031</v>
      </c>
      <c r="E264" s="120">
        <v>986</v>
      </c>
      <c r="F264" s="120">
        <v>1020</v>
      </c>
      <c r="G264" s="120">
        <v>990</v>
      </c>
      <c r="H264" s="120">
        <v>1011</v>
      </c>
      <c r="I264" s="120">
        <v>1115</v>
      </c>
      <c r="J264" s="120">
        <v>1070</v>
      </c>
      <c r="K264" s="120">
        <v>1046</v>
      </c>
      <c r="L264" s="120">
        <v>1147</v>
      </c>
      <c r="M264" s="120">
        <v>1200</v>
      </c>
      <c r="N264" s="120">
        <v>1101</v>
      </c>
      <c r="O264" s="120">
        <v>1158</v>
      </c>
      <c r="P264" s="120">
        <v>1215</v>
      </c>
      <c r="Q264" s="123">
        <v>1233</v>
      </c>
      <c r="R264" s="124">
        <v>1280</v>
      </c>
      <c r="S264" s="122">
        <v>16603</v>
      </c>
      <c r="T264" s="120">
        <v>3606</v>
      </c>
      <c r="U264" s="121">
        <v>3728</v>
      </c>
      <c r="V264" s="222">
        <v>2987</v>
      </c>
      <c r="W264" s="70">
        <v>2092</v>
      </c>
    </row>
    <row r="265" spans="1:23" s="39" customFormat="1" ht="27.9" customHeight="1" thickBot="1" x14ac:dyDescent="0.35">
      <c r="A265" s="40"/>
      <c r="B265" s="57"/>
      <c r="D265" s="54"/>
      <c r="E265" s="55"/>
      <c r="F265" s="55"/>
      <c r="G265" s="55"/>
      <c r="H265" s="55"/>
      <c r="I265" s="55"/>
      <c r="J265" s="55"/>
      <c r="K265" s="55"/>
      <c r="L265" s="55"/>
      <c r="M265" s="55"/>
      <c r="N265" s="55"/>
      <c r="O265" s="55"/>
      <c r="P265" s="55"/>
      <c r="Q265" s="55"/>
      <c r="R265" s="55"/>
      <c r="S265" s="56"/>
      <c r="T265" s="56"/>
      <c r="U265" s="56"/>
    </row>
    <row r="266" spans="1:23" ht="14.1" customHeight="1" x14ac:dyDescent="0.3">
      <c r="A266" s="41" t="s">
        <v>161</v>
      </c>
      <c r="B266" s="38" t="s">
        <v>27</v>
      </c>
      <c r="C266" s="43" t="s">
        <v>237</v>
      </c>
      <c r="D266" s="71">
        <v>56</v>
      </c>
      <c r="E266" s="30">
        <v>71</v>
      </c>
      <c r="F266" s="30">
        <v>78</v>
      </c>
      <c r="G266" s="30">
        <v>80</v>
      </c>
      <c r="H266" s="30">
        <v>71</v>
      </c>
      <c r="I266" s="30">
        <v>97</v>
      </c>
      <c r="J266" s="30">
        <v>77</v>
      </c>
      <c r="K266" s="30">
        <v>74</v>
      </c>
      <c r="L266" s="30">
        <v>73</v>
      </c>
      <c r="M266" s="30">
        <v>75</v>
      </c>
      <c r="N266" s="30">
        <v>67</v>
      </c>
      <c r="O266" s="30">
        <v>68</v>
      </c>
      <c r="P266" s="30">
        <v>94</v>
      </c>
      <c r="Q266" s="30">
        <v>93</v>
      </c>
      <c r="R266" s="59">
        <v>96</v>
      </c>
      <c r="S266" s="71">
        <v>1170</v>
      </c>
      <c r="T266" s="31">
        <v>255</v>
      </c>
      <c r="U266" s="45">
        <v>283</v>
      </c>
      <c r="V266" s="24"/>
    </row>
    <row r="267" spans="1:23" ht="14.1" customHeight="1" thickBot="1" x14ac:dyDescent="0.35">
      <c r="A267" s="42"/>
      <c r="B267" s="125" t="s">
        <v>46</v>
      </c>
      <c r="C267" s="35" t="s">
        <v>236</v>
      </c>
      <c r="D267" s="72">
        <v>108</v>
      </c>
      <c r="E267" s="55">
        <v>120</v>
      </c>
      <c r="F267" s="55">
        <v>117</v>
      </c>
      <c r="G267" s="55">
        <v>95</v>
      </c>
      <c r="H267" s="55">
        <v>84</v>
      </c>
      <c r="I267" s="55">
        <v>102</v>
      </c>
      <c r="J267" s="55">
        <v>97</v>
      </c>
      <c r="K267" s="55">
        <v>106</v>
      </c>
      <c r="L267" s="55">
        <v>108</v>
      </c>
      <c r="M267" s="55">
        <v>113</v>
      </c>
      <c r="N267" s="55">
        <v>104</v>
      </c>
      <c r="O267" s="55">
        <v>122</v>
      </c>
      <c r="P267" s="55">
        <v>175</v>
      </c>
      <c r="Q267" s="55">
        <v>130</v>
      </c>
      <c r="R267" s="34">
        <v>159</v>
      </c>
      <c r="S267" s="73">
        <v>1740</v>
      </c>
      <c r="T267" s="32">
        <v>427</v>
      </c>
      <c r="U267" s="44">
        <v>464</v>
      </c>
      <c r="V267" s="24"/>
    </row>
    <row r="268" spans="1:23" ht="14.1" customHeight="1" x14ac:dyDescent="0.3">
      <c r="A268" s="42"/>
      <c r="B268" s="125" t="s">
        <v>328</v>
      </c>
      <c r="C268" s="35" t="s">
        <v>4</v>
      </c>
      <c r="D268" s="72">
        <v>146</v>
      </c>
      <c r="E268" s="55">
        <v>134</v>
      </c>
      <c r="F268" s="55">
        <v>135</v>
      </c>
      <c r="G268" s="55">
        <v>148</v>
      </c>
      <c r="H268" s="55">
        <v>152</v>
      </c>
      <c r="I268" s="55">
        <v>122</v>
      </c>
      <c r="J268" s="55">
        <v>158</v>
      </c>
      <c r="K268" s="55">
        <v>146</v>
      </c>
      <c r="L268" s="55">
        <v>173</v>
      </c>
      <c r="M268" s="55">
        <v>152</v>
      </c>
      <c r="N268" s="55">
        <v>180</v>
      </c>
      <c r="O268" s="55">
        <v>146</v>
      </c>
      <c r="P268" s="55">
        <v>158</v>
      </c>
      <c r="Q268" s="60">
        <v>177</v>
      </c>
      <c r="R268" s="34">
        <v>151</v>
      </c>
      <c r="S268" s="73">
        <v>2278</v>
      </c>
      <c r="T268" s="32">
        <v>481</v>
      </c>
      <c r="U268" s="44">
        <v>486</v>
      </c>
      <c r="V268" s="71">
        <v>484</v>
      </c>
      <c r="W268" s="45">
        <v>177</v>
      </c>
    </row>
    <row r="269" spans="1:23" ht="14.1" customHeight="1" x14ac:dyDescent="0.3">
      <c r="A269" s="42"/>
      <c r="B269" s="125" t="s">
        <v>10</v>
      </c>
      <c r="C269" s="35" t="s">
        <v>235</v>
      </c>
      <c r="D269" s="72">
        <v>203</v>
      </c>
      <c r="E269" s="55">
        <v>193</v>
      </c>
      <c r="F269" s="55">
        <v>195</v>
      </c>
      <c r="G269" s="55">
        <v>223</v>
      </c>
      <c r="H269" s="55">
        <v>210</v>
      </c>
      <c r="I269" s="55">
        <v>252</v>
      </c>
      <c r="J269" s="55">
        <v>201</v>
      </c>
      <c r="K269" s="55">
        <v>198</v>
      </c>
      <c r="L269" s="55">
        <v>223</v>
      </c>
      <c r="M269" s="55">
        <v>217</v>
      </c>
      <c r="N269" s="55">
        <v>224</v>
      </c>
      <c r="O269" s="55">
        <v>230</v>
      </c>
      <c r="P269" s="60">
        <v>239</v>
      </c>
      <c r="Q269" s="60">
        <v>214</v>
      </c>
      <c r="R269" s="34">
        <v>217</v>
      </c>
      <c r="S269" s="73">
        <v>3239</v>
      </c>
      <c r="T269" s="32">
        <v>683</v>
      </c>
      <c r="U269" s="44">
        <v>670</v>
      </c>
      <c r="V269" s="73">
        <v>671</v>
      </c>
      <c r="W269" s="44">
        <v>453</v>
      </c>
    </row>
    <row r="270" spans="1:23" ht="14.1" customHeight="1" x14ac:dyDescent="0.3">
      <c r="A270" s="42"/>
      <c r="B270" s="125" t="s">
        <v>125</v>
      </c>
      <c r="C270" s="35" t="s">
        <v>126</v>
      </c>
      <c r="D270" s="72">
        <v>95</v>
      </c>
      <c r="E270" s="55">
        <v>97</v>
      </c>
      <c r="F270" s="55">
        <v>125</v>
      </c>
      <c r="G270" s="55">
        <v>134</v>
      </c>
      <c r="H270" s="55">
        <v>110</v>
      </c>
      <c r="I270" s="55">
        <v>128</v>
      </c>
      <c r="J270" s="55">
        <v>131</v>
      </c>
      <c r="K270" s="55">
        <v>96</v>
      </c>
      <c r="L270" s="55">
        <v>134</v>
      </c>
      <c r="M270" s="55">
        <v>125</v>
      </c>
      <c r="N270" s="55">
        <v>141</v>
      </c>
      <c r="O270" s="60">
        <v>127</v>
      </c>
      <c r="P270" s="60">
        <v>126</v>
      </c>
      <c r="Q270" s="60">
        <v>137</v>
      </c>
      <c r="R270" s="34">
        <v>150</v>
      </c>
      <c r="S270" s="73">
        <v>1856</v>
      </c>
      <c r="T270" s="32">
        <v>390</v>
      </c>
      <c r="U270" s="44">
        <v>413</v>
      </c>
      <c r="V270" s="73">
        <v>400</v>
      </c>
      <c r="W270" s="44">
        <v>390</v>
      </c>
    </row>
    <row r="271" spans="1:23" ht="14.1" customHeight="1" x14ac:dyDescent="0.3">
      <c r="A271" s="42"/>
      <c r="B271" s="125" t="s">
        <v>21</v>
      </c>
      <c r="C271" s="35" t="s">
        <v>20</v>
      </c>
      <c r="D271" s="72">
        <v>143</v>
      </c>
      <c r="E271" s="55">
        <v>186</v>
      </c>
      <c r="F271" s="55">
        <v>152</v>
      </c>
      <c r="G271" s="55">
        <v>158</v>
      </c>
      <c r="H271" s="55">
        <v>170</v>
      </c>
      <c r="I271" s="55">
        <v>175</v>
      </c>
      <c r="J271" s="55">
        <v>178</v>
      </c>
      <c r="K271" s="55">
        <v>177</v>
      </c>
      <c r="L271" s="55">
        <v>191</v>
      </c>
      <c r="M271" s="55">
        <v>203</v>
      </c>
      <c r="N271" s="55">
        <v>182</v>
      </c>
      <c r="O271" s="60">
        <v>169</v>
      </c>
      <c r="P271" s="60">
        <v>211</v>
      </c>
      <c r="Q271" s="60">
        <v>199</v>
      </c>
      <c r="R271" s="34">
        <v>178</v>
      </c>
      <c r="S271" s="73">
        <v>2672</v>
      </c>
      <c r="T271" s="32">
        <v>579</v>
      </c>
      <c r="U271" s="44">
        <v>588</v>
      </c>
      <c r="V271" s="73">
        <v>576</v>
      </c>
      <c r="W271" s="44">
        <v>579</v>
      </c>
    </row>
    <row r="272" spans="1:23" ht="14.1" customHeight="1" x14ac:dyDescent="0.3">
      <c r="A272" s="42"/>
      <c r="B272" s="125" t="s">
        <v>9</v>
      </c>
      <c r="C272" s="35" t="s">
        <v>8</v>
      </c>
      <c r="D272" s="72">
        <v>144</v>
      </c>
      <c r="E272" s="55">
        <v>114</v>
      </c>
      <c r="F272" s="55">
        <v>141</v>
      </c>
      <c r="G272" s="55">
        <v>127</v>
      </c>
      <c r="H272" s="55">
        <v>133</v>
      </c>
      <c r="I272" s="55">
        <v>127</v>
      </c>
      <c r="J272" s="55">
        <v>131</v>
      </c>
      <c r="K272" s="55">
        <v>133</v>
      </c>
      <c r="L272" s="55">
        <v>119</v>
      </c>
      <c r="M272" s="55">
        <v>135</v>
      </c>
      <c r="N272" s="55">
        <v>128</v>
      </c>
      <c r="O272" s="55">
        <v>136</v>
      </c>
      <c r="P272" s="60">
        <v>167</v>
      </c>
      <c r="Q272" s="60">
        <v>126</v>
      </c>
      <c r="R272" s="34">
        <v>153</v>
      </c>
      <c r="S272" s="73">
        <v>2014</v>
      </c>
      <c r="T272" s="32">
        <v>429</v>
      </c>
      <c r="U272" s="44">
        <v>446</v>
      </c>
      <c r="V272" s="73">
        <v>399</v>
      </c>
      <c r="W272" s="44">
        <v>293</v>
      </c>
    </row>
    <row r="273" spans="1:23" ht="14.1" customHeight="1" x14ac:dyDescent="0.3">
      <c r="A273" s="42"/>
      <c r="B273" s="125" t="s">
        <v>15</v>
      </c>
      <c r="C273" s="35" t="s">
        <v>14</v>
      </c>
      <c r="D273" s="72">
        <v>87</v>
      </c>
      <c r="E273" s="55">
        <v>93</v>
      </c>
      <c r="F273" s="55">
        <v>94</v>
      </c>
      <c r="G273" s="55">
        <v>85</v>
      </c>
      <c r="H273" s="55">
        <v>100</v>
      </c>
      <c r="I273" s="55">
        <v>101</v>
      </c>
      <c r="J273" s="55">
        <v>101</v>
      </c>
      <c r="K273" s="55">
        <v>121</v>
      </c>
      <c r="L273" s="55">
        <v>118</v>
      </c>
      <c r="M273" s="55">
        <v>103</v>
      </c>
      <c r="N273" s="55">
        <v>104</v>
      </c>
      <c r="O273" s="55">
        <v>109</v>
      </c>
      <c r="P273" s="60">
        <v>108</v>
      </c>
      <c r="Q273" s="60">
        <v>97</v>
      </c>
      <c r="R273" s="34">
        <v>98</v>
      </c>
      <c r="S273" s="73">
        <v>1519</v>
      </c>
      <c r="T273" s="32">
        <v>314</v>
      </c>
      <c r="U273" s="44">
        <v>303</v>
      </c>
      <c r="V273" s="73">
        <v>316</v>
      </c>
      <c r="W273" s="44">
        <v>205</v>
      </c>
    </row>
    <row r="274" spans="1:23" ht="14.1" customHeight="1" thickBot="1" x14ac:dyDescent="0.35">
      <c r="A274" s="42"/>
      <c r="B274" s="125" t="s">
        <v>24</v>
      </c>
      <c r="C274" s="35" t="s">
        <v>23</v>
      </c>
      <c r="D274" s="72">
        <v>123</v>
      </c>
      <c r="E274" s="55">
        <v>115</v>
      </c>
      <c r="F274" s="55">
        <v>128</v>
      </c>
      <c r="G274" s="55">
        <v>116</v>
      </c>
      <c r="H274" s="55">
        <v>117</v>
      </c>
      <c r="I274" s="55">
        <v>169</v>
      </c>
      <c r="J274" s="55">
        <v>111</v>
      </c>
      <c r="K274" s="55">
        <v>109</v>
      </c>
      <c r="L274" s="55">
        <v>152</v>
      </c>
      <c r="M274" s="55">
        <v>129</v>
      </c>
      <c r="N274" s="55">
        <v>126</v>
      </c>
      <c r="O274" s="55">
        <v>110</v>
      </c>
      <c r="P274" s="55">
        <v>109</v>
      </c>
      <c r="Q274" s="60">
        <v>164</v>
      </c>
      <c r="R274" s="34">
        <v>163</v>
      </c>
      <c r="S274" s="74">
        <v>1941</v>
      </c>
      <c r="T274" s="65">
        <v>383</v>
      </c>
      <c r="U274" s="66">
        <v>436</v>
      </c>
      <c r="V274" s="74">
        <v>345</v>
      </c>
      <c r="W274" s="66">
        <v>164</v>
      </c>
    </row>
    <row r="275" spans="1:23" s="25" customFormat="1" ht="14.1" customHeight="1" thickBot="1" x14ac:dyDescent="0.35">
      <c r="A275" s="41"/>
      <c r="B275" s="247" t="s">
        <v>334</v>
      </c>
      <c r="C275" s="248"/>
      <c r="D275" s="122">
        <v>1105</v>
      </c>
      <c r="E275" s="120">
        <v>1123</v>
      </c>
      <c r="F275" s="120">
        <v>1165</v>
      </c>
      <c r="G275" s="120">
        <v>1166</v>
      </c>
      <c r="H275" s="120">
        <v>1147</v>
      </c>
      <c r="I275" s="120">
        <v>1273</v>
      </c>
      <c r="J275" s="120">
        <v>1185</v>
      </c>
      <c r="K275" s="120">
        <v>1160</v>
      </c>
      <c r="L275" s="120">
        <v>1291</v>
      </c>
      <c r="M275" s="120">
        <v>1252</v>
      </c>
      <c r="N275" s="120">
        <v>1256</v>
      </c>
      <c r="O275" s="120">
        <v>1217</v>
      </c>
      <c r="P275" s="120">
        <v>1387</v>
      </c>
      <c r="Q275" s="123">
        <v>1337</v>
      </c>
      <c r="R275" s="124">
        <v>1365</v>
      </c>
      <c r="S275" s="122">
        <v>18429</v>
      </c>
      <c r="T275" s="120">
        <v>3941</v>
      </c>
      <c r="U275" s="121">
        <v>4089</v>
      </c>
      <c r="V275" s="222">
        <v>3191</v>
      </c>
      <c r="W275" s="70">
        <v>2261</v>
      </c>
    </row>
    <row r="276" spans="1:23" s="39" customFormat="1" ht="27.9" customHeight="1" thickBot="1" x14ac:dyDescent="0.35">
      <c r="A276" s="40"/>
      <c r="B276" s="57"/>
      <c r="D276" s="54"/>
      <c r="E276" s="55"/>
      <c r="F276" s="55"/>
      <c r="G276" s="55"/>
      <c r="H276" s="55"/>
      <c r="I276" s="55"/>
      <c r="J276" s="55"/>
      <c r="K276" s="55"/>
      <c r="L276" s="55"/>
      <c r="M276" s="55"/>
      <c r="N276" s="55"/>
      <c r="O276" s="55"/>
      <c r="P276" s="55"/>
      <c r="Q276" s="55"/>
      <c r="R276" s="55"/>
      <c r="S276" s="56"/>
      <c r="T276" s="56"/>
      <c r="U276" s="56"/>
    </row>
    <row r="277" spans="1:23" ht="14.1" customHeight="1" x14ac:dyDescent="0.3">
      <c r="A277" s="41" t="s">
        <v>162</v>
      </c>
      <c r="B277" s="38" t="s">
        <v>27</v>
      </c>
      <c r="C277" s="43" t="s">
        <v>237</v>
      </c>
      <c r="D277" s="71">
        <v>4</v>
      </c>
      <c r="E277" s="30">
        <v>4</v>
      </c>
      <c r="F277" s="30">
        <v>5</v>
      </c>
      <c r="G277" s="30">
        <v>5</v>
      </c>
      <c r="H277" s="30">
        <v>3</v>
      </c>
      <c r="I277" s="30">
        <v>5</v>
      </c>
      <c r="J277" s="30">
        <v>6</v>
      </c>
      <c r="K277" s="30">
        <v>3</v>
      </c>
      <c r="L277" s="30">
        <v>1</v>
      </c>
      <c r="M277" s="30">
        <v>1</v>
      </c>
      <c r="N277" s="30">
        <v>4</v>
      </c>
      <c r="O277" s="30">
        <v>4</v>
      </c>
      <c r="P277" s="30">
        <v>5</v>
      </c>
      <c r="Q277" s="30">
        <v>5</v>
      </c>
      <c r="R277" s="59">
        <v>7</v>
      </c>
      <c r="S277" s="71">
        <v>62</v>
      </c>
      <c r="T277" s="31">
        <v>14</v>
      </c>
      <c r="U277" s="45">
        <v>17</v>
      </c>
      <c r="V277" s="24"/>
    </row>
    <row r="278" spans="1:23" ht="14.1" customHeight="1" thickBot="1" x14ac:dyDescent="0.35">
      <c r="A278" s="42"/>
      <c r="B278" s="125" t="s">
        <v>46</v>
      </c>
      <c r="C278" s="35" t="s">
        <v>236</v>
      </c>
      <c r="D278" s="72">
        <v>9</v>
      </c>
      <c r="E278" s="55">
        <v>3</v>
      </c>
      <c r="F278" s="55">
        <v>6</v>
      </c>
      <c r="G278" s="55">
        <v>5</v>
      </c>
      <c r="H278" s="55">
        <v>3</v>
      </c>
      <c r="I278" s="55">
        <v>7</v>
      </c>
      <c r="J278" s="55">
        <v>2</v>
      </c>
      <c r="K278" s="55">
        <v>3</v>
      </c>
      <c r="L278" s="55">
        <v>5</v>
      </c>
      <c r="M278" s="55">
        <v>7</v>
      </c>
      <c r="N278" s="55">
        <v>2</v>
      </c>
      <c r="O278" s="55">
        <v>7</v>
      </c>
      <c r="P278" s="55">
        <v>11</v>
      </c>
      <c r="Q278" s="55">
        <v>4</v>
      </c>
      <c r="R278" s="34">
        <v>10</v>
      </c>
      <c r="S278" s="73">
        <v>84</v>
      </c>
      <c r="T278" s="32">
        <v>22</v>
      </c>
      <c r="U278" s="44">
        <v>25</v>
      </c>
      <c r="V278" s="24"/>
    </row>
    <row r="279" spans="1:23" ht="14.1" customHeight="1" x14ac:dyDescent="0.3">
      <c r="A279" s="42"/>
      <c r="B279" s="125" t="s">
        <v>328</v>
      </c>
      <c r="C279" s="35" t="s">
        <v>4</v>
      </c>
      <c r="D279" s="72">
        <v>9</v>
      </c>
      <c r="E279" s="55">
        <v>16</v>
      </c>
      <c r="F279" s="55">
        <v>7</v>
      </c>
      <c r="G279" s="55">
        <v>14</v>
      </c>
      <c r="H279" s="55">
        <v>8</v>
      </c>
      <c r="I279" s="55">
        <v>8</v>
      </c>
      <c r="J279" s="55">
        <v>6</v>
      </c>
      <c r="K279" s="55">
        <v>5</v>
      </c>
      <c r="L279" s="55">
        <v>7</v>
      </c>
      <c r="M279" s="55">
        <v>9</v>
      </c>
      <c r="N279" s="55">
        <v>12</v>
      </c>
      <c r="O279" s="55">
        <v>7</v>
      </c>
      <c r="P279" s="55">
        <v>5</v>
      </c>
      <c r="Q279" s="60">
        <v>7</v>
      </c>
      <c r="R279" s="34">
        <v>7</v>
      </c>
      <c r="S279" s="73">
        <v>127</v>
      </c>
      <c r="T279" s="32">
        <v>19</v>
      </c>
      <c r="U279" s="44">
        <v>19</v>
      </c>
      <c r="V279" s="71">
        <v>24</v>
      </c>
      <c r="W279" s="45">
        <v>7</v>
      </c>
    </row>
    <row r="280" spans="1:23" ht="14.1" customHeight="1" x14ac:dyDescent="0.3">
      <c r="A280" s="42"/>
      <c r="B280" s="125" t="s">
        <v>10</v>
      </c>
      <c r="C280" s="35" t="s">
        <v>235</v>
      </c>
      <c r="D280" s="72">
        <v>8</v>
      </c>
      <c r="E280" s="55">
        <v>8</v>
      </c>
      <c r="F280" s="55">
        <v>11</v>
      </c>
      <c r="G280" s="55">
        <v>10</v>
      </c>
      <c r="H280" s="55">
        <v>11</v>
      </c>
      <c r="I280" s="55">
        <v>10</v>
      </c>
      <c r="J280" s="55">
        <v>7</v>
      </c>
      <c r="K280" s="55">
        <v>13</v>
      </c>
      <c r="L280" s="55">
        <v>8</v>
      </c>
      <c r="M280" s="55">
        <v>4</v>
      </c>
      <c r="N280" s="55">
        <v>13</v>
      </c>
      <c r="O280" s="55">
        <v>10</v>
      </c>
      <c r="P280" s="60">
        <v>13</v>
      </c>
      <c r="Q280" s="60">
        <v>10</v>
      </c>
      <c r="R280" s="34">
        <v>8</v>
      </c>
      <c r="S280" s="73">
        <v>144</v>
      </c>
      <c r="T280" s="32">
        <v>33</v>
      </c>
      <c r="U280" s="44">
        <v>31</v>
      </c>
      <c r="V280" s="73">
        <v>27</v>
      </c>
      <c r="W280" s="44">
        <v>23</v>
      </c>
    </row>
    <row r="281" spans="1:23" ht="14.1" customHeight="1" x14ac:dyDescent="0.3">
      <c r="A281" s="42"/>
      <c r="B281" s="125" t="s">
        <v>125</v>
      </c>
      <c r="C281" s="35" t="s">
        <v>126</v>
      </c>
      <c r="D281" s="72">
        <v>5</v>
      </c>
      <c r="E281" s="55">
        <v>0</v>
      </c>
      <c r="F281" s="55">
        <v>6</v>
      </c>
      <c r="G281" s="55">
        <v>11</v>
      </c>
      <c r="H281" s="55">
        <v>4</v>
      </c>
      <c r="I281" s="55">
        <v>2</v>
      </c>
      <c r="J281" s="55">
        <v>4</v>
      </c>
      <c r="K281" s="55">
        <v>8</v>
      </c>
      <c r="L281" s="55">
        <v>6</v>
      </c>
      <c r="M281" s="55">
        <v>6</v>
      </c>
      <c r="N281" s="55">
        <v>11</v>
      </c>
      <c r="O281" s="60">
        <v>5</v>
      </c>
      <c r="P281" s="60">
        <v>7</v>
      </c>
      <c r="Q281" s="60">
        <v>5</v>
      </c>
      <c r="R281" s="34">
        <v>8</v>
      </c>
      <c r="S281" s="73">
        <v>88</v>
      </c>
      <c r="T281" s="32">
        <v>17</v>
      </c>
      <c r="U281" s="44">
        <v>20</v>
      </c>
      <c r="V281" s="73">
        <v>23</v>
      </c>
      <c r="W281" s="44">
        <v>17</v>
      </c>
    </row>
    <row r="282" spans="1:23" ht="14.1" customHeight="1" x14ac:dyDescent="0.3">
      <c r="A282" s="42"/>
      <c r="B282" s="125" t="s">
        <v>21</v>
      </c>
      <c r="C282" s="35" t="s">
        <v>20</v>
      </c>
      <c r="D282" s="72">
        <v>11</v>
      </c>
      <c r="E282" s="55">
        <v>14</v>
      </c>
      <c r="F282" s="55">
        <v>7</v>
      </c>
      <c r="G282" s="55">
        <v>8</v>
      </c>
      <c r="H282" s="55">
        <v>8</v>
      </c>
      <c r="I282" s="55">
        <v>12</v>
      </c>
      <c r="J282" s="55">
        <v>12</v>
      </c>
      <c r="K282" s="55">
        <v>10</v>
      </c>
      <c r="L282" s="55">
        <v>10</v>
      </c>
      <c r="M282" s="55">
        <v>10</v>
      </c>
      <c r="N282" s="55">
        <v>14</v>
      </c>
      <c r="O282" s="60">
        <v>12</v>
      </c>
      <c r="P282" s="60">
        <v>12</v>
      </c>
      <c r="Q282" s="60">
        <v>14</v>
      </c>
      <c r="R282" s="34">
        <v>8</v>
      </c>
      <c r="S282" s="73">
        <v>162</v>
      </c>
      <c r="T282" s="32">
        <v>38</v>
      </c>
      <c r="U282" s="44">
        <v>34</v>
      </c>
      <c r="V282" s="73">
        <v>34</v>
      </c>
      <c r="W282" s="44">
        <v>38</v>
      </c>
    </row>
    <row r="283" spans="1:23" ht="14.1" customHeight="1" x14ac:dyDescent="0.3">
      <c r="A283" s="42"/>
      <c r="B283" s="125" t="s">
        <v>9</v>
      </c>
      <c r="C283" s="35" t="s">
        <v>8</v>
      </c>
      <c r="D283" s="72">
        <v>10</v>
      </c>
      <c r="E283" s="55">
        <v>9</v>
      </c>
      <c r="F283" s="55">
        <v>6</v>
      </c>
      <c r="G283" s="55">
        <v>8</v>
      </c>
      <c r="H283" s="55">
        <v>7</v>
      </c>
      <c r="I283" s="55">
        <v>12</v>
      </c>
      <c r="J283" s="55">
        <v>5</v>
      </c>
      <c r="K283" s="55">
        <v>11</v>
      </c>
      <c r="L283" s="55">
        <v>7</v>
      </c>
      <c r="M283" s="55">
        <v>9</v>
      </c>
      <c r="N283" s="55">
        <v>11</v>
      </c>
      <c r="O283" s="55">
        <v>6</v>
      </c>
      <c r="P283" s="60">
        <v>9</v>
      </c>
      <c r="Q283" s="60">
        <v>7</v>
      </c>
      <c r="R283" s="34">
        <v>12</v>
      </c>
      <c r="S283" s="73">
        <v>129</v>
      </c>
      <c r="T283" s="32">
        <v>22</v>
      </c>
      <c r="U283" s="44">
        <v>28</v>
      </c>
      <c r="V283" s="73">
        <v>26</v>
      </c>
      <c r="W283" s="44">
        <v>16</v>
      </c>
    </row>
    <row r="284" spans="1:23" ht="14.1" customHeight="1" x14ac:dyDescent="0.3">
      <c r="A284" s="42"/>
      <c r="B284" s="125" t="s">
        <v>15</v>
      </c>
      <c r="C284" s="35" t="s">
        <v>14</v>
      </c>
      <c r="D284" s="72">
        <v>10</v>
      </c>
      <c r="E284" s="55">
        <v>6</v>
      </c>
      <c r="F284" s="55">
        <v>7</v>
      </c>
      <c r="G284" s="55">
        <v>4</v>
      </c>
      <c r="H284" s="55">
        <v>9</v>
      </c>
      <c r="I284" s="55">
        <v>5</v>
      </c>
      <c r="J284" s="55">
        <v>2</v>
      </c>
      <c r="K284" s="55">
        <v>4</v>
      </c>
      <c r="L284" s="55">
        <v>8</v>
      </c>
      <c r="M284" s="55">
        <v>6</v>
      </c>
      <c r="N284" s="55">
        <v>8</v>
      </c>
      <c r="O284" s="55">
        <v>10</v>
      </c>
      <c r="P284" s="60">
        <v>7</v>
      </c>
      <c r="Q284" s="60">
        <v>10</v>
      </c>
      <c r="R284" s="34">
        <v>9</v>
      </c>
      <c r="S284" s="73">
        <v>105</v>
      </c>
      <c r="T284" s="32">
        <v>27</v>
      </c>
      <c r="U284" s="44">
        <v>26</v>
      </c>
      <c r="V284" s="73">
        <v>24</v>
      </c>
      <c r="W284" s="44">
        <v>17</v>
      </c>
    </row>
    <row r="285" spans="1:23" ht="14.1" customHeight="1" thickBot="1" x14ac:dyDescent="0.35">
      <c r="A285" s="42"/>
      <c r="B285" s="125" t="s">
        <v>24</v>
      </c>
      <c r="C285" s="35" t="s">
        <v>23</v>
      </c>
      <c r="D285" s="72">
        <v>6</v>
      </c>
      <c r="E285" s="55">
        <v>0</v>
      </c>
      <c r="F285" s="55">
        <v>6</v>
      </c>
      <c r="G285" s="55">
        <v>2</v>
      </c>
      <c r="H285" s="55">
        <v>9</v>
      </c>
      <c r="I285" s="55">
        <v>11</v>
      </c>
      <c r="J285" s="55">
        <v>8</v>
      </c>
      <c r="K285" s="55">
        <v>9</v>
      </c>
      <c r="L285" s="55">
        <v>4</v>
      </c>
      <c r="M285" s="55">
        <v>5</v>
      </c>
      <c r="N285" s="55">
        <v>8</v>
      </c>
      <c r="O285" s="55">
        <v>3</v>
      </c>
      <c r="P285" s="55">
        <v>3</v>
      </c>
      <c r="Q285" s="60">
        <v>10</v>
      </c>
      <c r="R285" s="34">
        <v>8</v>
      </c>
      <c r="S285" s="74">
        <v>92</v>
      </c>
      <c r="T285" s="65">
        <v>16</v>
      </c>
      <c r="U285" s="66">
        <v>21</v>
      </c>
      <c r="V285" s="74">
        <v>14</v>
      </c>
      <c r="W285" s="66">
        <v>10</v>
      </c>
    </row>
    <row r="286" spans="1:23" s="25" customFormat="1" ht="14.1" customHeight="1" thickBot="1" x14ac:dyDescent="0.35">
      <c r="A286" s="41"/>
      <c r="B286" s="247" t="s">
        <v>334</v>
      </c>
      <c r="C286" s="248"/>
      <c r="D286" s="122">
        <v>72</v>
      </c>
      <c r="E286" s="120">
        <v>60</v>
      </c>
      <c r="F286" s="120">
        <v>61</v>
      </c>
      <c r="G286" s="120">
        <v>67</v>
      </c>
      <c r="H286" s="120">
        <v>62</v>
      </c>
      <c r="I286" s="120">
        <v>72</v>
      </c>
      <c r="J286" s="120">
        <v>52</v>
      </c>
      <c r="K286" s="120">
        <v>66</v>
      </c>
      <c r="L286" s="120">
        <v>56</v>
      </c>
      <c r="M286" s="120">
        <v>57</v>
      </c>
      <c r="N286" s="120">
        <v>83</v>
      </c>
      <c r="O286" s="120">
        <v>64</v>
      </c>
      <c r="P286" s="120">
        <v>72</v>
      </c>
      <c r="Q286" s="123">
        <v>72</v>
      </c>
      <c r="R286" s="124">
        <v>77</v>
      </c>
      <c r="S286" s="122">
        <v>993</v>
      </c>
      <c r="T286" s="120">
        <v>208</v>
      </c>
      <c r="U286" s="121">
        <v>221</v>
      </c>
      <c r="V286" s="222">
        <v>172</v>
      </c>
      <c r="W286" s="70">
        <v>128</v>
      </c>
    </row>
    <row r="287" spans="1:23" s="39" customFormat="1" ht="27.9" customHeight="1" thickBot="1" x14ac:dyDescent="0.35">
      <c r="A287" s="40"/>
      <c r="B287" s="57"/>
      <c r="D287" s="54"/>
      <c r="E287" s="55"/>
      <c r="F287" s="55"/>
      <c r="G287" s="55"/>
      <c r="H287" s="55"/>
      <c r="I287" s="55"/>
      <c r="J287" s="55"/>
      <c r="K287" s="55"/>
      <c r="L287" s="55"/>
      <c r="M287" s="55"/>
      <c r="N287" s="55"/>
      <c r="O287" s="55"/>
      <c r="P287" s="55"/>
      <c r="Q287" s="55"/>
      <c r="R287" s="55"/>
      <c r="S287" s="56"/>
      <c r="T287" s="56"/>
      <c r="U287" s="56"/>
    </row>
    <row r="288" spans="1:23" ht="14.1" customHeight="1" x14ac:dyDescent="0.3">
      <c r="A288" s="41" t="s">
        <v>163</v>
      </c>
      <c r="B288" s="38" t="s">
        <v>27</v>
      </c>
      <c r="C288" s="43" t="s">
        <v>237</v>
      </c>
      <c r="D288" s="71">
        <v>1</v>
      </c>
      <c r="E288" s="30">
        <v>3</v>
      </c>
      <c r="F288" s="30">
        <v>2</v>
      </c>
      <c r="G288" s="30">
        <v>1</v>
      </c>
      <c r="H288" s="30">
        <v>2</v>
      </c>
      <c r="I288" s="30">
        <v>0</v>
      </c>
      <c r="J288" s="30">
        <v>1</v>
      </c>
      <c r="K288" s="30">
        <v>0</v>
      </c>
      <c r="L288" s="30">
        <v>4</v>
      </c>
      <c r="M288" s="30">
        <v>3</v>
      </c>
      <c r="N288" s="30">
        <v>1</v>
      </c>
      <c r="O288" s="30">
        <v>1</v>
      </c>
      <c r="P288" s="30">
        <v>1</v>
      </c>
      <c r="Q288" s="30">
        <v>3</v>
      </c>
      <c r="R288" s="59">
        <v>7</v>
      </c>
      <c r="S288" s="71">
        <v>30</v>
      </c>
      <c r="T288" s="31">
        <v>5</v>
      </c>
      <c r="U288" s="45">
        <v>11</v>
      </c>
      <c r="V288" s="24"/>
    </row>
    <row r="289" spans="1:23" ht="14.1" customHeight="1" thickBot="1" x14ac:dyDescent="0.35">
      <c r="A289" s="42"/>
      <c r="B289" s="125" t="s">
        <v>46</v>
      </c>
      <c r="C289" s="35" t="s">
        <v>236</v>
      </c>
      <c r="D289" s="72">
        <v>2</v>
      </c>
      <c r="E289" s="55">
        <v>2</v>
      </c>
      <c r="F289" s="55">
        <v>0</v>
      </c>
      <c r="G289" s="55">
        <v>0</v>
      </c>
      <c r="H289" s="55">
        <v>2</v>
      </c>
      <c r="I289" s="55">
        <v>2</v>
      </c>
      <c r="J289" s="55">
        <v>6</v>
      </c>
      <c r="K289" s="55">
        <v>2</v>
      </c>
      <c r="L289" s="55">
        <v>2</v>
      </c>
      <c r="M289" s="55">
        <v>4</v>
      </c>
      <c r="N289" s="55">
        <v>2</v>
      </c>
      <c r="O289" s="55">
        <v>2</v>
      </c>
      <c r="P289" s="55">
        <v>4</v>
      </c>
      <c r="Q289" s="55">
        <v>2</v>
      </c>
      <c r="R289" s="34">
        <v>8</v>
      </c>
      <c r="S289" s="73">
        <v>40</v>
      </c>
      <c r="T289" s="32">
        <v>8</v>
      </c>
      <c r="U289" s="44">
        <v>14</v>
      </c>
      <c r="V289" s="24"/>
    </row>
    <row r="290" spans="1:23" ht="14.1" customHeight="1" x14ac:dyDescent="0.3">
      <c r="A290" s="42"/>
      <c r="B290" s="125" t="s">
        <v>328</v>
      </c>
      <c r="C290" s="35" t="s">
        <v>4</v>
      </c>
      <c r="D290" s="72">
        <v>3</v>
      </c>
      <c r="E290" s="55">
        <v>6</v>
      </c>
      <c r="F290" s="55">
        <v>4</v>
      </c>
      <c r="G290" s="55">
        <v>1</v>
      </c>
      <c r="H290" s="55">
        <v>3</v>
      </c>
      <c r="I290" s="55">
        <v>4</v>
      </c>
      <c r="J290" s="55">
        <v>6</v>
      </c>
      <c r="K290" s="55">
        <v>10</v>
      </c>
      <c r="L290" s="55">
        <v>2</v>
      </c>
      <c r="M290" s="55">
        <v>7</v>
      </c>
      <c r="N290" s="55">
        <v>3</v>
      </c>
      <c r="O290" s="55">
        <v>6</v>
      </c>
      <c r="P290" s="55">
        <v>11</v>
      </c>
      <c r="Q290" s="60">
        <v>6</v>
      </c>
      <c r="R290" s="34">
        <v>11</v>
      </c>
      <c r="S290" s="73">
        <v>83</v>
      </c>
      <c r="T290" s="32">
        <v>23</v>
      </c>
      <c r="U290" s="44">
        <v>28</v>
      </c>
      <c r="V290" s="71">
        <v>20</v>
      </c>
      <c r="W290" s="45">
        <v>6</v>
      </c>
    </row>
    <row r="291" spans="1:23" ht="14.1" customHeight="1" x14ac:dyDescent="0.3">
      <c r="A291" s="42"/>
      <c r="B291" s="125" t="s">
        <v>10</v>
      </c>
      <c r="C291" s="35" t="s">
        <v>235</v>
      </c>
      <c r="D291" s="72">
        <v>8</v>
      </c>
      <c r="E291" s="55">
        <v>7</v>
      </c>
      <c r="F291" s="55">
        <v>10</v>
      </c>
      <c r="G291" s="55">
        <v>4</v>
      </c>
      <c r="H291" s="55">
        <v>6</v>
      </c>
      <c r="I291" s="55">
        <v>11</v>
      </c>
      <c r="J291" s="55">
        <v>5</v>
      </c>
      <c r="K291" s="55">
        <v>5</v>
      </c>
      <c r="L291" s="55">
        <v>7</v>
      </c>
      <c r="M291" s="55">
        <v>4</v>
      </c>
      <c r="N291" s="55">
        <v>3</v>
      </c>
      <c r="O291" s="55">
        <v>10</v>
      </c>
      <c r="P291" s="60">
        <v>7</v>
      </c>
      <c r="Q291" s="60">
        <v>6</v>
      </c>
      <c r="R291" s="34">
        <v>9</v>
      </c>
      <c r="S291" s="73">
        <v>102</v>
      </c>
      <c r="T291" s="32">
        <v>23</v>
      </c>
      <c r="U291" s="44">
        <v>22</v>
      </c>
      <c r="V291" s="73">
        <v>17</v>
      </c>
      <c r="W291" s="44">
        <v>13</v>
      </c>
    </row>
    <row r="292" spans="1:23" ht="14.1" customHeight="1" x14ac:dyDescent="0.3">
      <c r="A292" s="42"/>
      <c r="B292" s="125" t="s">
        <v>125</v>
      </c>
      <c r="C292" s="35" t="s">
        <v>126</v>
      </c>
      <c r="D292" s="72">
        <v>2</v>
      </c>
      <c r="E292" s="55">
        <v>4</v>
      </c>
      <c r="F292" s="55">
        <v>2</v>
      </c>
      <c r="G292" s="55">
        <v>2</v>
      </c>
      <c r="H292" s="55">
        <v>6</v>
      </c>
      <c r="I292" s="55">
        <v>3</v>
      </c>
      <c r="J292" s="55">
        <v>4</v>
      </c>
      <c r="K292" s="55">
        <v>4</v>
      </c>
      <c r="L292" s="55">
        <v>3</v>
      </c>
      <c r="M292" s="55">
        <v>7</v>
      </c>
      <c r="N292" s="55">
        <v>7</v>
      </c>
      <c r="O292" s="60">
        <v>6</v>
      </c>
      <c r="P292" s="60">
        <v>7</v>
      </c>
      <c r="Q292" s="60">
        <v>6</v>
      </c>
      <c r="R292" s="34">
        <v>1</v>
      </c>
      <c r="S292" s="73">
        <v>64</v>
      </c>
      <c r="T292" s="32">
        <v>19</v>
      </c>
      <c r="U292" s="44">
        <v>14</v>
      </c>
      <c r="V292" s="73">
        <v>17</v>
      </c>
      <c r="W292" s="44">
        <v>19</v>
      </c>
    </row>
    <row r="293" spans="1:23" ht="14.1" customHeight="1" x14ac:dyDescent="0.3">
      <c r="A293" s="42"/>
      <c r="B293" s="125" t="s">
        <v>21</v>
      </c>
      <c r="C293" s="35" t="s">
        <v>20</v>
      </c>
      <c r="D293" s="72">
        <v>7</v>
      </c>
      <c r="E293" s="55">
        <v>4</v>
      </c>
      <c r="F293" s="55">
        <v>11</v>
      </c>
      <c r="G293" s="55">
        <v>3</v>
      </c>
      <c r="H293" s="55">
        <v>3</v>
      </c>
      <c r="I293" s="55">
        <v>7</v>
      </c>
      <c r="J293" s="55">
        <v>11</v>
      </c>
      <c r="K293" s="55">
        <v>13</v>
      </c>
      <c r="L293" s="55">
        <v>5</v>
      </c>
      <c r="M293" s="55">
        <v>7</v>
      </c>
      <c r="N293" s="55">
        <v>8</v>
      </c>
      <c r="O293" s="60">
        <v>9</v>
      </c>
      <c r="P293" s="60">
        <v>7</v>
      </c>
      <c r="Q293" s="60">
        <v>9</v>
      </c>
      <c r="R293" s="34">
        <v>11</v>
      </c>
      <c r="S293" s="73">
        <v>115</v>
      </c>
      <c r="T293" s="32">
        <v>25</v>
      </c>
      <c r="U293" s="44">
        <v>27</v>
      </c>
      <c r="V293" s="73">
        <v>20</v>
      </c>
      <c r="W293" s="44">
        <v>25</v>
      </c>
    </row>
    <row r="294" spans="1:23" ht="14.1" customHeight="1" x14ac:dyDescent="0.3">
      <c r="A294" s="42"/>
      <c r="B294" s="125" t="s">
        <v>9</v>
      </c>
      <c r="C294" s="35" t="s">
        <v>8</v>
      </c>
      <c r="D294" s="72">
        <v>5</v>
      </c>
      <c r="E294" s="55">
        <v>2</v>
      </c>
      <c r="F294" s="55">
        <v>1</v>
      </c>
      <c r="G294" s="55">
        <v>5</v>
      </c>
      <c r="H294" s="55">
        <v>9</v>
      </c>
      <c r="I294" s="55">
        <v>6</v>
      </c>
      <c r="J294" s="55">
        <v>4</v>
      </c>
      <c r="K294" s="55">
        <v>5</v>
      </c>
      <c r="L294" s="55">
        <v>8</v>
      </c>
      <c r="M294" s="55">
        <v>2</v>
      </c>
      <c r="N294" s="55">
        <v>3</v>
      </c>
      <c r="O294" s="55">
        <v>7</v>
      </c>
      <c r="P294" s="60">
        <v>9</v>
      </c>
      <c r="Q294" s="60">
        <v>4</v>
      </c>
      <c r="R294" s="34">
        <v>10</v>
      </c>
      <c r="S294" s="73">
        <v>80</v>
      </c>
      <c r="T294" s="32">
        <v>20</v>
      </c>
      <c r="U294" s="44">
        <v>23</v>
      </c>
      <c r="V294" s="73">
        <v>12</v>
      </c>
      <c r="W294" s="44">
        <v>13</v>
      </c>
    </row>
    <row r="295" spans="1:23" ht="14.1" customHeight="1" x14ac:dyDescent="0.3">
      <c r="A295" s="42"/>
      <c r="B295" s="125" t="s">
        <v>15</v>
      </c>
      <c r="C295" s="35" t="s">
        <v>14</v>
      </c>
      <c r="D295" s="72">
        <v>6</v>
      </c>
      <c r="E295" s="55">
        <v>3</v>
      </c>
      <c r="F295" s="55">
        <v>6</v>
      </c>
      <c r="G295" s="55">
        <v>4</v>
      </c>
      <c r="H295" s="55">
        <v>2</v>
      </c>
      <c r="I295" s="55">
        <v>2</v>
      </c>
      <c r="J295" s="55">
        <v>3</v>
      </c>
      <c r="K295" s="55">
        <v>3</v>
      </c>
      <c r="L295" s="55">
        <v>1</v>
      </c>
      <c r="M295" s="55">
        <v>6</v>
      </c>
      <c r="N295" s="55">
        <v>4</v>
      </c>
      <c r="O295" s="55">
        <v>6</v>
      </c>
      <c r="P295" s="60">
        <v>8</v>
      </c>
      <c r="Q295" s="60">
        <v>4</v>
      </c>
      <c r="R295" s="34">
        <v>10</v>
      </c>
      <c r="S295" s="73">
        <v>68</v>
      </c>
      <c r="T295" s="32">
        <v>18</v>
      </c>
      <c r="U295" s="44">
        <v>22</v>
      </c>
      <c r="V295" s="73">
        <v>16</v>
      </c>
      <c r="W295" s="44">
        <v>12</v>
      </c>
    </row>
    <row r="296" spans="1:23" ht="14.1" customHeight="1" thickBot="1" x14ac:dyDescent="0.35">
      <c r="A296" s="42"/>
      <c r="B296" s="125" t="s">
        <v>24</v>
      </c>
      <c r="C296" s="35" t="s">
        <v>23</v>
      </c>
      <c r="D296" s="72">
        <v>5</v>
      </c>
      <c r="E296" s="55">
        <v>3</v>
      </c>
      <c r="F296" s="55">
        <v>4</v>
      </c>
      <c r="G296" s="55">
        <v>5</v>
      </c>
      <c r="H296" s="55">
        <v>4</v>
      </c>
      <c r="I296" s="55">
        <v>6</v>
      </c>
      <c r="J296" s="55">
        <v>2</v>
      </c>
      <c r="K296" s="55">
        <v>2</v>
      </c>
      <c r="L296" s="55">
        <v>3</v>
      </c>
      <c r="M296" s="55">
        <v>5</v>
      </c>
      <c r="N296" s="55">
        <v>3</v>
      </c>
      <c r="O296" s="55">
        <v>0</v>
      </c>
      <c r="P296" s="55">
        <v>3</v>
      </c>
      <c r="Q296" s="60">
        <v>5</v>
      </c>
      <c r="R296" s="34">
        <v>6</v>
      </c>
      <c r="S296" s="74">
        <v>56</v>
      </c>
      <c r="T296" s="65">
        <v>8</v>
      </c>
      <c r="U296" s="66">
        <v>14</v>
      </c>
      <c r="V296" s="74">
        <v>6</v>
      </c>
      <c r="W296" s="66">
        <v>5</v>
      </c>
    </row>
    <row r="297" spans="1:23" s="25" customFormat="1" ht="14.1" customHeight="1" thickBot="1" x14ac:dyDescent="0.35">
      <c r="A297" s="41"/>
      <c r="B297" s="247" t="s">
        <v>334</v>
      </c>
      <c r="C297" s="248"/>
      <c r="D297" s="122">
        <v>39</v>
      </c>
      <c r="E297" s="120">
        <v>34</v>
      </c>
      <c r="F297" s="120">
        <v>40</v>
      </c>
      <c r="G297" s="120">
        <v>25</v>
      </c>
      <c r="H297" s="120">
        <v>37</v>
      </c>
      <c r="I297" s="120">
        <v>41</v>
      </c>
      <c r="J297" s="120">
        <v>42</v>
      </c>
      <c r="K297" s="120">
        <v>44</v>
      </c>
      <c r="L297" s="120">
        <v>35</v>
      </c>
      <c r="M297" s="120">
        <v>45</v>
      </c>
      <c r="N297" s="120">
        <v>34</v>
      </c>
      <c r="O297" s="120">
        <v>47</v>
      </c>
      <c r="P297" s="120">
        <v>57</v>
      </c>
      <c r="Q297" s="123">
        <v>45</v>
      </c>
      <c r="R297" s="124">
        <v>73</v>
      </c>
      <c r="S297" s="122">
        <v>638</v>
      </c>
      <c r="T297" s="120">
        <v>149</v>
      </c>
      <c r="U297" s="121">
        <v>175</v>
      </c>
      <c r="V297" s="222">
        <v>108</v>
      </c>
      <c r="W297" s="70">
        <v>93</v>
      </c>
    </row>
    <row r="298" spans="1:23" s="39" customFormat="1" ht="27.9" customHeight="1" thickBot="1" x14ac:dyDescent="0.35">
      <c r="A298" s="40"/>
      <c r="B298" s="57"/>
      <c r="D298" s="54"/>
      <c r="E298" s="55"/>
      <c r="F298" s="55"/>
      <c r="G298" s="55"/>
      <c r="H298" s="55"/>
      <c r="I298" s="55"/>
      <c r="J298" s="55"/>
      <c r="K298" s="55"/>
      <c r="L298" s="55"/>
      <c r="M298" s="55"/>
      <c r="N298" s="55"/>
      <c r="O298" s="55"/>
      <c r="P298" s="55"/>
      <c r="Q298" s="55"/>
      <c r="R298" s="55"/>
      <c r="S298" s="56"/>
      <c r="T298" s="56"/>
      <c r="U298" s="56"/>
    </row>
    <row r="299" spans="1:23" ht="14.1" customHeight="1" x14ac:dyDescent="0.3">
      <c r="A299" s="41" t="s">
        <v>204</v>
      </c>
      <c r="B299" s="38" t="s">
        <v>27</v>
      </c>
      <c r="C299" s="43" t="s">
        <v>237</v>
      </c>
      <c r="D299" s="71">
        <v>101</v>
      </c>
      <c r="E299" s="30">
        <v>105</v>
      </c>
      <c r="F299" s="30">
        <v>101</v>
      </c>
      <c r="G299" s="30">
        <v>102</v>
      </c>
      <c r="H299" s="30">
        <v>96</v>
      </c>
      <c r="I299" s="30">
        <v>85</v>
      </c>
      <c r="J299" s="30">
        <v>91</v>
      </c>
      <c r="K299" s="30">
        <v>101</v>
      </c>
      <c r="L299" s="30">
        <v>104</v>
      </c>
      <c r="M299" s="30">
        <v>101</v>
      </c>
      <c r="N299" s="30">
        <v>79</v>
      </c>
      <c r="O299" s="30">
        <v>96</v>
      </c>
      <c r="P299" s="30">
        <v>93</v>
      </c>
      <c r="Q299" s="30">
        <v>73</v>
      </c>
      <c r="R299" s="59">
        <v>82</v>
      </c>
      <c r="S299" s="71">
        <v>1410</v>
      </c>
      <c r="T299" s="31">
        <v>262</v>
      </c>
      <c r="U299" s="45">
        <v>248</v>
      </c>
      <c r="V299" s="24"/>
    </row>
    <row r="300" spans="1:23" ht="14.1" customHeight="1" thickBot="1" x14ac:dyDescent="0.35">
      <c r="A300" s="42"/>
      <c r="B300" s="125" t="s">
        <v>46</v>
      </c>
      <c r="C300" s="35" t="s">
        <v>236</v>
      </c>
      <c r="D300" s="72">
        <v>108</v>
      </c>
      <c r="E300" s="55">
        <v>114</v>
      </c>
      <c r="F300" s="55">
        <v>127</v>
      </c>
      <c r="G300" s="55">
        <v>109</v>
      </c>
      <c r="H300" s="55">
        <v>120</v>
      </c>
      <c r="I300" s="55">
        <v>107</v>
      </c>
      <c r="J300" s="55">
        <v>116</v>
      </c>
      <c r="K300" s="55">
        <v>124</v>
      </c>
      <c r="L300" s="55">
        <v>115</v>
      </c>
      <c r="M300" s="55">
        <v>122</v>
      </c>
      <c r="N300" s="55">
        <v>103</v>
      </c>
      <c r="O300" s="55">
        <v>112</v>
      </c>
      <c r="P300" s="55">
        <v>145</v>
      </c>
      <c r="Q300" s="55">
        <v>135</v>
      </c>
      <c r="R300" s="34">
        <v>119</v>
      </c>
      <c r="S300" s="73">
        <v>1776</v>
      </c>
      <c r="T300" s="32">
        <v>392</v>
      </c>
      <c r="U300" s="44">
        <v>399</v>
      </c>
      <c r="V300" s="24"/>
    </row>
    <row r="301" spans="1:23" ht="14.1" customHeight="1" x14ac:dyDescent="0.3">
      <c r="A301" s="42"/>
      <c r="B301" s="125" t="s">
        <v>328</v>
      </c>
      <c r="C301" s="35" t="s">
        <v>4</v>
      </c>
      <c r="D301" s="72">
        <v>182</v>
      </c>
      <c r="E301" s="55">
        <v>176</v>
      </c>
      <c r="F301" s="55">
        <v>173</v>
      </c>
      <c r="G301" s="55">
        <v>193</v>
      </c>
      <c r="H301" s="55">
        <v>179</v>
      </c>
      <c r="I301" s="55">
        <v>171</v>
      </c>
      <c r="J301" s="55">
        <v>166</v>
      </c>
      <c r="K301" s="55">
        <v>179</v>
      </c>
      <c r="L301" s="55">
        <v>172</v>
      </c>
      <c r="M301" s="55">
        <v>157</v>
      </c>
      <c r="N301" s="55">
        <v>187</v>
      </c>
      <c r="O301" s="55">
        <v>173</v>
      </c>
      <c r="P301" s="55">
        <v>181</v>
      </c>
      <c r="Q301" s="60">
        <v>172</v>
      </c>
      <c r="R301" s="34">
        <v>137</v>
      </c>
      <c r="S301" s="73">
        <v>2598</v>
      </c>
      <c r="T301" s="32">
        <v>526</v>
      </c>
      <c r="U301" s="44">
        <v>490</v>
      </c>
      <c r="V301" s="71">
        <v>541</v>
      </c>
      <c r="W301" s="45">
        <v>172</v>
      </c>
    </row>
    <row r="302" spans="1:23" ht="14.1" customHeight="1" x14ac:dyDescent="0.3">
      <c r="A302" s="42"/>
      <c r="B302" s="125" t="s">
        <v>10</v>
      </c>
      <c r="C302" s="35" t="s">
        <v>235</v>
      </c>
      <c r="D302" s="72">
        <v>172</v>
      </c>
      <c r="E302" s="55">
        <v>182</v>
      </c>
      <c r="F302" s="55">
        <v>184</v>
      </c>
      <c r="G302" s="55">
        <v>194</v>
      </c>
      <c r="H302" s="55">
        <v>197</v>
      </c>
      <c r="I302" s="55">
        <v>188</v>
      </c>
      <c r="J302" s="55">
        <v>189</v>
      </c>
      <c r="K302" s="55">
        <v>179</v>
      </c>
      <c r="L302" s="55">
        <v>171</v>
      </c>
      <c r="M302" s="55">
        <v>182</v>
      </c>
      <c r="N302" s="55">
        <v>181</v>
      </c>
      <c r="O302" s="55">
        <v>179</v>
      </c>
      <c r="P302" s="60">
        <v>168</v>
      </c>
      <c r="Q302" s="60">
        <v>174</v>
      </c>
      <c r="R302" s="34">
        <v>155</v>
      </c>
      <c r="S302" s="73">
        <v>2695</v>
      </c>
      <c r="T302" s="32">
        <v>521</v>
      </c>
      <c r="U302" s="44">
        <v>497</v>
      </c>
      <c r="V302" s="73">
        <v>542</v>
      </c>
      <c r="W302" s="44">
        <v>342</v>
      </c>
    </row>
    <row r="303" spans="1:23" ht="14.1" customHeight="1" x14ac:dyDescent="0.3">
      <c r="A303" s="42"/>
      <c r="B303" s="125" t="s">
        <v>125</v>
      </c>
      <c r="C303" s="35" t="s">
        <v>126</v>
      </c>
      <c r="D303" s="72">
        <v>134</v>
      </c>
      <c r="E303" s="55">
        <v>143</v>
      </c>
      <c r="F303" s="55">
        <v>147</v>
      </c>
      <c r="G303" s="55">
        <v>125</v>
      </c>
      <c r="H303" s="55">
        <v>141</v>
      </c>
      <c r="I303" s="55">
        <v>139</v>
      </c>
      <c r="J303" s="55">
        <v>130</v>
      </c>
      <c r="K303" s="55">
        <v>145</v>
      </c>
      <c r="L303" s="55">
        <v>145</v>
      </c>
      <c r="M303" s="55">
        <v>135</v>
      </c>
      <c r="N303" s="55">
        <v>150</v>
      </c>
      <c r="O303" s="60">
        <v>139</v>
      </c>
      <c r="P303" s="60">
        <v>138</v>
      </c>
      <c r="Q303" s="60">
        <v>123</v>
      </c>
      <c r="R303" s="34">
        <v>123</v>
      </c>
      <c r="S303" s="73">
        <v>2057</v>
      </c>
      <c r="T303" s="32">
        <v>400</v>
      </c>
      <c r="U303" s="44">
        <v>384</v>
      </c>
      <c r="V303" s="73">
        <v>430</v>
      </c>
      <c r="W303" s="44">
        <v>400</v>
      </c>
    </row>
    <row r="304" spans="1:23" ht="14.1" customHeight="1" x14ac:dyDescent="0.3">
      <c r="A304" s="42"/>
      <c r="B304" s="125" t="s">
        <v>21</v>
      </c>
      <c r="C304" s="35" t="s">
        <v>20</v>
      </c>
      <c r="D304" s="72">
        <v>173</v>
      </c>
      <c r="E304" s="55">
        <v>175</v>
      </c>
      <c r="F304" s="55">
        <v>192</v>
      </c>
      <c r="G304" s="55">
        <v>167</v>
      </c>
      <c r="H304" s="55">
        <v>179</v>
      </c>
      <c r="I304" s="55">
        <v>173</v>
      </c>
      <c r="J304" s="55">
        <v>177</v>
      </c>
      <c r="K304" s="55">
        <v>181</v>
      </c>
      <c r="L304" s="55">
        <v>152</v>
      </c>
      <c r="M304" s="55">
        <v>175</v>
      </c>
      <c r="N304" s="55">
        <v>184</v>
      </c>
      <c r="O304" s="60">
        <v>164</v>
      </c>
      <c r="P304" s="60">
        <v>166</v>
      </c>
      <c r="Q304" s="60">
        <v>158</v>
      </c>
      <c r="R304" s="34">
        <v>152</v>
      </c>
      <c r="S304" s="73">
        <v>2568</v>
      </c>
      <c r="T304" s="32">
        <v>488</v>
      </c>
      <c r="U304" s="44">
        <v>476</v>
      </c>
      <c r="V304" s="73">
        <v>511</v>
      </c>
      <c r="W304" s="44">
        <v>488</v>
      </c>
    </row>
    <row r="305" spans="1:23" ht="14.1" customHeight="1" x14ac:dyDescent="0.3">
      <c r="A305" s="42"/>
      <c r="B305" s="125" t="s">
        <v>9</v>
      </c>
      <c r="C305" s="35" t="s">
        <v>8</v>
      </c>
      <c r="D305" s="72">
        <v>180</v>
      </c>
      <c r="E305" s="55">
        <v>167</v>
      </c>
      <c r="F305" s="55">
        <v>165</v>
      </c>
      <c r="G305" s="55">
        <v>179</v>
      </c>
      <c r="H305" s="55">
        <v>157</v>
      </c>
      <c r="I305" s="55">
        <v>179</v>
      </c>
      <c r="J305" s="55">
        <v>170</v>
      </c>
      <c r="K305" s="55">
        <v>167</v>
      </c>
      <c r="L305" s="55">
        <v>181</v>
      </c>
      <c r="M305" s="55">
        <v>160</v>
      </c>
      <c r="N305" s="55">
        <v>185</v>
      </c>
      <c r="O305" s="55">
        <v>173</v>
      </c>
      <c r="P305" s="60">
        <v>164</v>
      </c>
      <c r="Q305" s="60">
        <v>134</v>
      </c>
      <c r="R305" s="34">
        <v>140</v>
      </c>
      <c r="S305" s="73">
        <v>2501</v>
      </c>
      <c r="T305" s="32">
        <v>471</v>
      </c>
      <c r="U305" s="44">
        <v>438</v>
      </c>
      <c r="V305" s="73">
        <v>518</v>
      </c>
      <c r="W305" s="44">
        <v>298</v>
      </c>
    </row>
    <row r="306" spans="1:23" ht="14.1" customHeight="1" x14ac:dyDescent="0.3">
      <c r="A306" s="42"/>
      <c r="B306" s="125" t="s">
        <v>15</v>
      </c>
      <c r="C306" s="35" t="s">
        <v>14</v>
      </c>
      <c r="D306" s="72">
        <v>163</v>
      </c>
      <c r="E306" s="55">
        <v>152</v>
      </c>
      <c r="F306" s="55">
        <v>148</v>
      </c>
      <c r="G306" s="55">
        <v>155</v>
      </c>
      <c r="H306" s="55">
        <v>164</v>
      </c>
      <c r="I306" s="55">
        <v>158</v>
      </c>
      <c r="J306" s="55">
        <v>139</v>
      </c>
      <c r="K306" s="55">
        <v>147</v>
      </c>
      <c r="L306" s="55">
        <v>140</v>
      </c>
      <c r="M306" s="55">
        <v>139</v>
      </c>
      <c r="N306" s="55">
        <v>143</v>
      </c>
      <c r="O306" s="55">
        <v>141</v>
      </c>
      <c r="P306" s="60">
        <v>157</v>
      </c>
      <c r="Q306" s="60">
        <v>120</v>
      </c>
      <c r="R306" s="34">
        <v>128</v>
      </c>
      <c r="S306" s="73">
        <v>2194</v>
      </c>
      <c r="T306" s="32">
        <v>418</v>
      </c>
      <c r="U306" s="44">
        <v>405</v>
      </c>
      <c r="V306" s="73">
        <v>423</v>
      </c>
      <c r="W306" s="44">
        <v>277</v>
      </c>
    </row>
    <row r="307" spans="1:23" ht="14.1" customHeight="1" thickBot="1" x14ac:dyDescent="0.35">
      <c r="A307" s="42"/>
      <c r="B307" s="125" t="s">
        <v>24</v>
      </c>
      <c r="C307" s="35" t="s">
        <v>23</v>
      </c>
      <c r="D307" s="72">
        <v>112</v>
      </c>
      <c r="E307" s="55">
        <v>118</v>
      </c>
      <c r="F307" s="55">
        <v>93</v>
      </c>
      <c r="G307" s="55">
        <v>110</v>
      </c>
      <c r="H307" s="55">
        <v>110</v>
      </c>
      <c r="I307" s="55">
        <v>152</v>
      </c>
      <c r="J307" s="55">
        <v>112</v>
      </c>
      <c r="K307" s="55">
        <v>105</v>
      </c>
      <c r="L307" s="55">
        <v>106</v>
      </c>
      <c r="M307" s="55">
        <v>98</v>
      </c>
      <c r="N307" s="55">
        <v>112</v>
      </c>
      <c r="O307" s="55">
        <v>99</v>
      </c>
      <c r="P307" s="55">
        <v>103</v>
      </c>
      <c r="Q307" s="60">
        <v>85</v>
      </c>
      <c r="R307" s="34">
        <v>115</v>
      </c>
      <c r="S307" s="74">
        <v>1630</v>
      </c>
      <c r="T307" s="65">
        <v>287</v>
      </c>
      <c r="U307" s="66">
        <v>303</v>
      </c>
      <c r="V307" s="74">
        <v>314</v>
      </c>
      <c r="W307" s="66">
        <v>85</v>
      </c>
    </row>
    <row r="308" spans="1:23" s="25" customFormat="1" ht="14.1" customHeight="1" thickBot="1" x14ac:dyDescent="0.35">
      <c r="A308" s="41"/>
      <c r="B308" s="247" t="s">
        <v>334</v>
      </c>
      <c r="C308" s="248"/>
      <c r="D308" s="122">
        <v>1325</v>
      </c>
      <c r="E308" s="120">
        <v>1332</v>
      </c>
      <c r="F308" s="120">
        <v>1330</v>
      </c>
      <c r="G308" s="120">
        <v>1334</v>
      </c>
      <c r="H308" s="120">
        <v>1343</v>
      </c>
      <c r="I308" s="120">
        <v>1352</v>
      </c>
      <c r="J308" s="120">
        <v>1290</v>
      </c>
      <c r="K308" s="120">
        <v>1328</v>
      </c>
      <c r="L308" s="120">
        <v>1286</v>
      </c>
      <c r="M308" s="120">
        <v>1269</v>
      </c>
      <c r="N308" s="120">
        <v>1324</v>
      </c>
      <c r="O308" s="120">
        <v>1276</v>
      </c>
      <c r="P308" s="120">
        <v>1315</v>
      </c>
      <c r="Q308" s="123">
        <v>1174</v>
      </c>
      <c r="R308" s="124">
        <v>1151</v>
      </c>
      <c r="S308" s="122">
        <v>19429</v>
      </c>
      <c r="T308" s="120">
        <v>3765</v>
      </c>
      <c r="U308" s="121">
        <v>3640</v>
      </c>
      <c r="V308" s="222">
        <v>3279</v>
      </c>
      <c r="W308" s="70">
        <v>2062</v>
      </c>
    </row>
    <row r="309" spans="1:23" s="39" customFormat="1" ht="27.9" customHeight="1" thickBot="1" x14ac:dyDescent="0.35">
      <c r="A309" s="40"/>
      <c r="B309" s="57"/>
      <c r="D309" s="54"/>
      <c r="E309" s="55"/>
      <c r="F309" s="55"/>
      <c r="G309" s="55"/>
      <c r="H309" s="55"/>
      <c r="I309" s="55"/>
      <c r="J309" s="55"/>
      <c r="K309" s="55"/>
      <c r="L309" s="55"/>
      <c r="M309" s="55"/>
      <c r="N309" s="55"/>
      <c r="O309" s="55"/>
      <c r="P309" s="55"/>
      <c r="Q309" s="55"/>
      <c r="R309" s="55"/>
      <c r="S309" s="56"/>
      <c r="T309" s="56"/>
      <c r="U309" s="56"/>
    </row>
    <row r="310" spans="1:23" ht="14.1" customHeight="1" x14ac:dyDescent="0.3">
      <c r="A310" s="41" t="s">
        <v>206</v>
      </c>
      <c r="B310" s="38" t="s">
        <v>27</v>
      </c>
      <c r="C310" s="43" t="s">
        <v>237</v>
      </c>
      <c r="D310" s="71">
        <v>43</v>
      </c>
      <c r="E310" s="30">
        <v>47</v>
      </c>
      <c r="F310" s="30">
        <v>54</v>
      </c>
      <c r="G310" s="30">
        <v>47</v>
      </c>
      <c r="H310" s="30">
        <v>54</v>
      </c>
      <c r="I310" s="30">
        <v>59</v>
      </c>
      <c r="J310" s="30">
        <v>59</v>
      </c>
      <c r="K310" s="30">
        <v>38</v>
      </c>
      <c r="L310" s="30">
        <v>49</v>
      </c>
      <c r="M310" s="30">
        <v>43</v>
      </c>
      <c r="N310" s="30">
        <v>38</v>
      </c>
      <c r="O310" s="30">
        <v>45</v>
      </c>
      <c r="P310" s="30">
        <v>42</v>
      </c>
      <c r="Q310" s="30">
        <v>42</v>
      </c>
      <c r="R310" s="59">
        <v>48</v>
      </c>
      <c r="S310" s="71">
        <v>708</v>
      </c>
      <c r="T310" s="31">
        <v>129</v>
      </c>
      <c r="U310" s="45">
        <v>132</v>
      </c>
      <c r="V310" s="24"/>
    </row>
    <row r="311" spans="1:23" ht="14.1" customHeight="1" thickBot="1" x14ac:dyDescent="0.35">
      <c r="A311" s="42"/>
      <c r="B311" s="125" t="s">
        <v>46</v>
      </c>
      <c r="C311" s="35" t="s">
        <v>236</v>
      </c>
      <c r="D311" s="72">
        <v>77</v>
      </c>
      <c r="E311" s="55">
        <v>67</v>
      </c>
      <c r="F311" s="55">
        <v>64</v>
      </c>
      <c r="G311" s="55">
        <v>63</v>
      </c>
      <c r="H311" s="55">
        <v>58</v>
      </c>
      <c r="I311" s="55">
        <v>55</v>
      </c>
      <c r="J311" s="55">
        <v>67</v>
      </c>
      <c r="K311" s="55">
        <v>60</v>
      </c>
      <c r="L311" s="55">
        <v>58</v>
      </c>
      <c r="M311" s="55">
        <v>59</v>
      </c>
      <c r="N311" s="55">
        <v>69</v>
      </c>
      <c r="O311" s="55">
        <v>68</v>
      </c>
      <c r="P311" s="55">
        <v>55</v>
      </c>
      <c r="Q311" s="55">
        <v>67</v>
      </c>
      <c r="R311" s="34">
        <v>77</v>
      </c>
      <c r="S311" s="73">
        <v>964</v>
      </c>
      <c r="T311" s="32">
        <v>190</v>
      </c>
      <c r="U311" s="44">
        <v>199</v>
      </c>
      <c r="V311" s="24"/>
    </row>
    <row r="312" spans="1:23" ht="14.1" customHeight="1" x14ac:dyDescent="0.3">
      <c r="A312" s="42"/>
      <c r="B312" s="125" t="s">
        <v>328</v>
      </c>
      <c r="C312" s="35" t="s">
        <v>4</v>
      </c>
      <c r="D312" s="72">
        <v>98</v>
      </c>
      <c r="E312" s="55">
        <v>100</v>
      </c>
      <c r="F312" s="55">
        <v>97</v>
      </c>
      <c r="G312" s="55">
        <v>96</v>
      </c>
      <c r="H312" s="55">
        <v>111</v>
      </c>
      <c r="I312" s="55">
        <v>93</v>
      </c>
      <c r="J312" s="55">
        <v>108</v>
      </c>
      <c r="K312" s="55">
        <v>78</v>
      </c>
      <c r="L312" s="55">
        <v>93</v>
      </c>
      <c r="M312" s="55">
        <v>107</v>
      </c>
      <c r="N312" s="55">
        <v>84</v>
      </c>
      <c r="O312" s="55">
        <v>99</v>
      </c>
      <c r="P312" s="55">
        <v>71</v>
      </c>
      <c r="Q312" s="60">
        <v>92</v>
      </c>
      <c r="R312" s="34">
        <v>83</v>
      </c>
      <c r="S312" s="73">
        <v>1410</v>
      </c>
      <c r="T312" s="32">
        <v>262</v>
      </c>
      <c r="U312" s="44">
        <v>246</v>
      </c>
      <c r="V312" s="71">
        <v>254</v>
      </c>
      <c r="W312" s="45">
        <v>92</v>
      </c>
    </row>
    <row r="313" spans="1:23" ht="14.1" customHeight="1" x14ac:dyDescent="0.3">
      <c r="A313" s="42"/>
      <c r="B313" s="125" t="s">
        <v>10</v>
      </c>
      <c r="C313" s="35" t="s">
        <v>235</v>
      </c>
      <c r="D313" s="72">
        <v>98</v>
      </c>
      <c r="E313" s="55">
        <v>87</v>
      </c>
      <c r="F313" s="55">
        <v>83</v>
      </c>
      <c r="G313" s="55">
        <v>95</v>
      </c>
      <c r="H313" s="55">
        <v>79</v>
      </c>
      <c r="I313" s="55">
        <v>94</v>
      </c>
      <c r="J313" s="55">
        <v>84</v>
      </c>
      <c r="K313" s="55">
        <v>86</v>
      </c>
      <c r="L313" s="55">
        <v>91</v>
      </c>
      <c r="M313" s="55">
        <v>92</v>
      </c>
      <c r="N313" s="55">
        <v>89</v>
      </c>
      <c r="O313" s="55">
        <v>86</v>
      </c>
      <c r="P313" s="60">
        <v>110</v>
      </c>
      <c r="Q313" s="60">
        <v>105</v>
      </c>
      <c r="R313" s="34">
        <v>106</v>
      </c>
      <c r="S313" s="73">
        <v>1385</v>
      </c>
      <c r="T313" s="32">
        <v>301</v>
      </c>
      <c r="U313" s="44">
        <v>321</v>
      </c>
      <c r="V313" s="73">
        <v>267</v>
      </c>
      <c r="W313" s="44">
        <v>215</v>
      </c>
    </row>
    <row r="314" spans="1:23" ht="14.1" customHeight="1" x14ac:dyDescent="0.3">
      <c r="A314" s="42"/>
      <c r="B314" s="125" t="s">
        <v>125</v>
      </c>
      <c r="C314" s="35" t="s">
        <v>126</v>
      </c>
      <c r="D314" s="72">
        <v>79</v>
      </c>
      <c r="E314" s="55">
        <v>78</v>
      </c>
      <c r="F314" s="55">
        <v>74</v>
      </c>
      <c r="G314" s="55">
        <v>86</v>
      </c>
      <c r="H314" s="55">
        <v>63</v>
      </c>
      <c r="I314" s="55">
        <v>79</v>
      </c>
      <c r="J314" s="55">
        <v>78</v>
      </c>
      <c r="K314" s="55">
        <v>64</v>
      </c>
      <c r="L314" s="55">
        <v>82</v>
      </c>
      <c r="M314" s="55">
        <v>71</v>
      </c>
      <c r="N314" s="55">
        <v>74</v>
      </c>
      <c r="O314" s="60">
        <v>83</v>
      </c>
      <c r="P314" s="60">
        <v>73</v>
      </c>
      <c r="Q314" s="60">
        <v>68</v>
      </c>
      <c r="R314" s="34">
        <v>81</v>
      </c>
      <c r="S314" s="73">
        <v>1133</v>
      </c>
      <c r="T314" s="32">
        <v>224</v>
      </c>
      <c r="U314" s="44">
        <v>222</v>
      </c>
      <c r="V314" s="73">
        <v>227</v>
      </c>
      <c r="W314" s="44">
        <v>224</v>
      </c>
    </row>
    <row r="315" spans="1:23" ht="14.1" customHeight="1" x14ac:dyDescent="0.3">
      <c r="A315" s="42"/>
      <c r="B315" s="125" t="s">
        <v>21</v>
      </c>
      <c r="C315" s="35" t="s">
        <v>20</v>
      </c>
      <c r="D315" s="72">
        <v>114</v>
      </c>
      <c r="E315" s="55">
        <v>112</v>
      </c>
      <c r="F315" s="55">
        <v>95</v>
      </c>
      <c r="G315" s="55">
        <v>89</v>
      </c>
      <c r="H315" s="55">
        <v>97</v>
      </c>
      <c r="I315" s="55">
        <v>111</v>
      </c>
      <c r="J315" s="55">
        <v>96</v>
      </c>
      <c r="K315" s="55">
        <v>90</v>
      </c>
      <c r="L315" s="55">
        <v>120</v>
      </c>
      <c r="M315" s="55">
        <v>95</v>
      </c>
      <c r="N315" s="55">
        <v>80</v>
      </c>
      <c r="O315" s="60">
        <v>83</v>
      </c>
      <c r="P315" s="60">
        <v>108</v>
      </c>
      <c r="Q315" s="60">
        <v>85</v>
      </c>
      <c r="R315" s="34">
        <v>92</v>
      </c>
      <c r="S315" s="73">
        <v>1467</v>
      </c>
      <c r="T315" s="32">
        <v>276</v>
      </c>
      <c r="U315" s="44">
        <v>285</v>
      </c>
      <c r="V315" s="73">
        <v>295</v>
      </c>
      <c r="W315" s="44">
        <v>276</v>
      </c>
    </row>
    <row r="316" spans="1:23" ht="14.1" customHeight="1" x14ac:dyDescent="0.3">
      <c r="A316" s="42"/>
      <c r="B316" s="125" t="s">
        <v>9</v>
      </c>
      <c r="C316" s="35" t="s">
        <v>8</v>
      </c>
      <c r="D316" s="72">
        <v>116</v>
      </c>
      <c r="E316" s="55">
        <v>116</v>
      </c>
      <c r="F316" s="55">
        <v>112</v>
      </c>
      <c r="G316" s="55">
        <v>97</v>
      </c>
      <c r="H316" s="55">
        <v>130</v>
      </c>
      <c r="I316" s="55">
        <v>108</v>
      </c>
      <c r="J316" s="55">
        <v>108</v>
      </c>
      <c r="K316" s="55">
        <v>108</v>
      </c>
      <c r="L316" s="55">
        <v>88</v>
      </c>
      <c r="M316" s="55">
        <v>108</v>
      </c>
      <c r="N316" s="55">
        <v>94</v>
      </c>
      <c r="O316" s="55">
        <v>96</v>
      </c>
      <c r="P316" s="60">
        <v>110</v>
      </c>
      <c r="Q316" s="60">
        <v>70</v>
      </c>
      <c r="R316" s="34">
        <v>92</v>
      </c>
      <c r="S316" s="73">
        <v>1553</v>
      </c>
      <c r="T316" s="32">
        <v>276</v>
      </c>
      <c r="U316" s="44">
        <v>272</v>
      </c>
      <c r="V316" s="73">
        <v>298</v>
      </c>
      <c r="W316" s="44">
        <v>180</v>
      </c>
    </row>
    <row r="317" spans="1:23" ht="14.1" customHeight="1" x14ac:dyDescent="0.3">
      <c r="A317" s="42"/>
      <c r="B317" s="125" t="s">
        <v>15</v>
      </c>
      <c r="C317" s="35" t="s">
        <v>14</v>
      </c>
      <c r="D317" s="72">
        <v>77</v>
      </c>
      <c r="E317" s="55">
        <v>73</v>
      </c>
      <c r="F317" s="55">
        <v>78</v>
      </c>
      <c r="G317" s="55">
        <v>63</v>
      </c>
      <c r="H317" s="55">
        <v>71</v>
      </c>
      <c r="I317" s="55">
        <v>64</v>
      </c>
      <c r="J317" s="55">
        <v>78</v>
      </c>
      <c r="K317" s="55">
        <v>85</v>
      </c>
      <c r="L317" s="55">
        <v>75</v>
      </c>
      <c r="M317" s="55">
        <v>76</v>
      </c>
      <c r="N317" s="55">
        <v>73</v>
      </c>
      <c r="O317" s="55">
        <v>73</v>
      </c>
      <c r="P317" s="60">
        <v>61</v>
      </c>
      <c r="Q317" s="60">
        <v>48</v>
      </c>
      <c r="R317" s="34">
        <v>78</v>
      </c>
      <c r="S317" s="73">
        <v>1073</v>
      </c>
      <c r="T317" s="32">
        <v>182</v>
      </c>
      <c r="U317" s="44">
        <v>187</v>
      </c>
      <c r="V317" s="73">
        <v>222</v>
      </c>
      <c r="W317" s="44">
        <v>109</v>
      </c>
    </row>
    <row r="318" spans="1:23" ht="14.1" customHeight="1" thickBot="1" x14ac:dyDescent="0.35">
      <c r="A318" s="42"/>
      <c r="B318" s="125" t="s">
        <v>24</v>
      </c>
      <c r="C318" s="35" t="s">
        <v>23</v>
      </c>
      <c r="D318" s="72">
        <v>76</v>
      </c>
      <c r="E318" s="55">
        <v>73</v>
      </c>
      <c r="F318" s="55">
        <v>75</v>
      </c>
      <c r="G318" s="55">
        <v>59</v>
      </c>
      <c r="H318" s="55">
        <v>69</v>
      </c>
      <c r="I318" s="55">
        <v>104</v>
      </c>
      <c r="J318" s="55">
        <v>54</v>
      </c>
      <c r="K318" s="55">
        <v>61</v>
      </c>
      <c r="L318" s="55">
        <v>61</v>
      </c>
      <c r="M318" s="55">
        <v>67</v>
      </c>
      <c r="N318" s="55">
        <v>65</v>
      </c>
      <c r="O318" s="55">
        <v>67</v>
      </c>
      <c r="P318" s="55">
        <v>70</v>
      </c>
      <c r="Q318" s="60">
        <v>65</v>
      </c>
      <c r="R318" s="34">
        <v>50</v>
      </c>
      <c r="S318" s="74">
        <v>1016</v>
      </c>
      <c r="T318" s="65">
        <v>202</v>
      </c>
      <c r="U318" s="66">
        <v>185</v>
      </c>
      <c r="V318" s="74">
        <v>202</v>
      </c>
      <c r="W318" s="66">
        <v>65</v>
      </c>
    </row>
    <row r="319" spans="1:23" s="25" customFormat="1" ht="14.1" customHeight="1" thickBot="1" x14ac:dyDescent="0.35">
      <c r="A319" s="41"/>
      <c r="B319" s="247" t="s">
        <v>334</v>
      </c>
      <c r="C319" s="248"/>
      <c r="D319" s="122">
        <v>778</v>
      </c>
      <c r="E319" s="120">
        <v>753</v>
      </c>
      <c r="F319" s="120">
        <v>732</v>
      </c>
      <c r="G319" s="120">
        <v>695</v>
      </c>
      <c r="H319" s="120">
        <v>732</v>
      </c>
      <c r="I319" s="120">
        <v>767</v>
      </c>
      <c r="J319" s="120">
        <v>732</v>
      </c>
      <c r="K319" s="120">
        <v>670</v>
      </c>
      <c r="L319" s="120">
        <v>717</v>
      </c>
      <c r="M319" s="120">
        <v>718</v>
      </c>
      <c r="N319" s="120">
        <v>666</v>
      </c>
      <c r="O319" s="120">
        <v>700</v>
      </c>
      <c r="P319" s="120">
        <v>700</v>
      </c>
      <c r="Q319" s="123">
        <v>642</v>
      </c>
      <c r="R319" s="124">
        <v>707</v>
      </c>
      <c r="S319" s="122">
        <v>10709</v>
      </c>
      <c r="T319" s="120">
        <v>2042</v>
      </c>
      <c r="U319" s="121">
        <v>2049</v>
      </c>
      <c r="V319" s="222">
        <v>1765</v>
      </c>
      <c r="W319" s="70">
        <v>1161</v>
      </c>
    </row>
    <row r="320" spans="1:23" s="39" customFormat="1" ht="27.9" customHeight="1" thickBot="1" x14ac:dyDescent="0.35">
      <c r="A320" s="40"/>
      <c r="B320" s="57"/>
      <c r="D320" s="54"/>
      <c r="E320" s="55"/>
      <c r="F320" s="55"/>
      <c r="G320" s="55"/>
      <c r="H320" s="55"/>
      <c r="I320" s="55"/>
      <c r="J320" s="55"/>
      <c r="K320" s="55"/>
      <c r="L320" s="55"/>
      <c r="M320" s="55"/>
      <c r="N320" s="55"/>
      <c r="O320" s="55"/>
      <c r="P320" s="55"/>
      <c r="Q320" s="55"/>
      <c r="R320" s="55"/>
      <c r="S320" s="56"/>
      <c r="T320" s="56"/>
      <c r="U320" s="56"/>
    </row>
    <row r="321" spans="1:23" ht="14.1" customHeight="1" x14ac:dyDescent="0.3">
      <c r="A321" s="41" t="s">
        <v>205</v>
      </c>
      <c r="B321" s="38" t="s">
        <v>27</v>
      </c>
      <c r="C321" s="43" t="s">
        <v>237</v>
      </c>
      <c r="D321" s="71">
        <v>44</v>
      </c>
      <c r="E321" s="30">
        <v>46</v>
      </c>
      <c r="F321" s="30">
        <v>43</v>
      </c>
      <c r="G321" s="30">
        <v>49</v>
      </c>
      <c r="H321" s="30">
        <v>47</v>
      </c>
      <c r="I321" s="30">
        <v>54</v>
      </c>
      <c r="J321" s="30">
        <v>48</v>
      </c>
      <c r="K321" s="30">
        <v>59</v>
      </c>
      <c r="L321" s="30">
        <v>45</v>
      </c>
      <c r="M321" s="30">
        <v>54</v>
      </c>
      <c r="N321" s="30">
        <v>46</v>
      </c>
      <c r="O321" s="30">
        <v>53</v>
      </c>
      <c r="P321" s="30">
        <v>57</v>
      </c>
      <c r="Q321" s="30">
        <v>50</v>
      </c>
      <c r="R321" s="59">
        <v>56</v>
      </c>
      <c r="S321" s="71">
        <v>751</v>
      </c>
      <c r="T321" s="31">
        <v>160</v>
      </c>
      <c r="U321" s="45">
        <v>163</v>
      </c>
      <c r="V321" s="24"/>
    </row>
    <row r="322" spans="1:23" ht="14.1" customHeight="1" thickBot="1" x14ac:dyDescent="0.35">
      <c r="A322" s="42"/>
      <c r="B322" s="125" t="s">
        <v>46</v>
      </c>
      <c r="C322" s="35" t="s">
        <v>236</v>
      </c>
      <c r="D322" s="72">
        <v>55</v>
      </c>
      <c r="E322" s="55">
        <v>59</v>
      </c>
      <c r="F322" s="55">
        <v>49</v>
      </c>
      <c r="G322" s="55">
        <v>67</v>
      </c>
      <c r="H322" s="55">
        <v>62</v>
      </c>
      <c r="I322" s="55">
        <v>78</v>
      </c>
      <c r="J322" s="55">
        <v>57</v>
      </c>
      <c r="K322" s="55">
        <v>56</v>
      </c>
      <c r="L322" s="55">
        <v>67</v>
      </c>
      <c r="M322" s="55">
        <v>59</v>
      </c>
      <c r="N322" s="55">
        <v>68</v>
      </c>
      <c r="O322" s="55">
        <v>60</v>
      </c>
      <c r="P322" s="55">
        <v>77</v>
      </c>
      <c r="Q322" s="55">
        <v>68</v>
      </c>
      <c r="R322" s="34">
        <v>92</v>
      </c>
      <c r="S322" s="73">
        <v>974</v>
      </c>
      <c r="T322" s="32">
        <v>205</v>
      </c>
      <c r="U322" s="44">
        <v>237</v>
      </c>
      <c r="V322" s="24"/>
    </row>
    <row r="323" spans="1:23" ht="14.1" customHeight="1" x14ac:dyDescent="0.3">
      <c r="A323" s="42"/>
      <c r="B323" s="125" t="s">
        <v>328</v>
      </c>
      <c r="C323" s="35" t="s">
        <v>4</v>
      </c>
      <c r="D323" s="72">
        <v>100</v>
      </c>
      <c r="E323" s="55">
        <v>104</v>
      </c>
      <c r="F323" s="55">
        <v>110</v>
      </c>
      <c r="G323" s="55">
        <v>91</v>
      </c>
      <c r="H323" s="55">
        <v>90</v>
      </c>
      <c r="I323" s="55">
        <v>116</v>
      </c>
      <c r="J323" s="55">
        <v>106</v>
      </c>
      <c r="K323" s="55">
        <v>123</v>
      </c>
      <c r="L323" s="55">
        <v>115</v>
      </c>
      <c r="M323" s="55">
        <v>116</v>
      </c>
      <c r="N323" s="55">
        <v>109</v>
      </c>
      <c r="O323" s="55">
        <v>108</v>
      </c>
      <c r="P323" s="55">
        <v>128</v>
      </c>
      <c r="Q323" s="60">
        <v>116</v>
      </c>
      <c r="R323" s="34">
        <v>150</v>
      </c>
      <c r="S323" s="73">
        <v>1682</v>
      </c>
      <c r="T323" s="32">
        <v>352</v>
      </c>
      <c r="U323" s="44">
        <v>394</v>
      </c>
      <c r="V323" s="71">
        <v>345</v>
      </c>
      <c r="W323" s="45">
        <v>116</v>
      </c>
    </row>
    <row r="324" spans="1:23" ht="14.1" customHeight="1" x14ac:dyDescent="0.3">
      <c r="A324" s="42"/>
      <c r="B324" s="125" t="s">
        <v>10</v>
      </c>
      <c r="C324" s="35" t="s">
        <v>235</v>
      </c>
      <c r="D324" s="72">
        <v>110</v>
      </c>
      <c r="E324" s="55">
        <v>111</v>
      </c>
      <c r="F324" s="55">
        <v>113</v>
      </c>
      <c r="G324" s="55">
        <v>91</v>
      </c>
      <c r="H324" s="55">
        <v>104</v>
      </c>
      <c r="I324" s="55">
        <v>98</v>
      </c>
      <c r="J324" s="55">
        <v>107</v>
      </c>
      <c r="K324" s="55">
        <v>115</v>
      </c>
      <c r="L324" s="55">
        <v>118</v>
      </c>
      <c r="M324" s="55">
        <v>105</v>
      </c>
      <c r="N324" s="55">
        <v>110</v>
      </c>
      <c r="O324" s="55">
        <v>115</v>
      </c>
      <c r="P324" s="60">
        <v>102</v>
      </c>
      <c r="Q324" s="60">
        <v>101</v>
      </c>
      <c r="R324" s="34">
        <v>109</v>
      </c>
      <c r="S324" s="73">
        <v>1609</v>
      </c>
      <c r="T324" s="32">
        <v>318</v>
      </c>
      <c r="U324" s="44">
        <v>312</v>
      </c>
      <c r="V324" s="73">
        <v>330</v>
      </c>
      <c r="W324" s="44">
        <v>203</v>
      </c>
    </row>
    <row r="325" spans="1:23" ht="14.1" customHeight="1" x14ac:dyDescent="0.3">
      <c r="A325" s="42"/>
      <c r="B325" s="125" t="s">
        <v>125</v>
      </c>
      <c r="C325" s="35" t="s">
        <v>126</v>
      </c>
      <c r="D325" s="72">
        <v>93</v>
      </c>
      <c r="E325" s="55">
        <v>85</v>
      </c>
      <c r="F325" s="55">
        <v>85</v>
      </c>
      <c r="G325" s="55">
        <v>95</v>
      </c>
      <c r="H325" s="55">
        <v>102</v>
      </c>
      <c r="I325" s="55">
        <v>88</v>
      </c>
      <c r="J325" s="55">
        <v>98</v>
      </c>
      <c r="K325" s="55">
        <v>97</v>
      </c>
      <c r="L325" s="55">
        <v>79</v>
      </c>
      <c r="M325" s="55">
        <v>100</v>
      </c>
      <c r="N325" s="55">
        <v>82</v>
      </c>
      <c r="O325" s="60">
        <v>84</v>
      </c>
      <c r="P325" s="60">
        <v>95</v>
      </c>
      <c r="Q325" s="60">
        <v>115</v>
      </c>
      <c r="R325" s="34">
        <v>93</v>
      </c>
      <c r="S325" s="73">
        <v>1391</v>
      </c>
      <c r="T325" s="32">
        <v>294</v>
      </c>
      <c r="U325" s="44">
        <v>303</v>
      </c>
      <c r="V325" s="73">
        <v>261</v>
      </c>
      <c r="W325" s="44">
        <v>294</v>
      </c>
    </row>
    <row r="326" spans="1:23" ht="14.1" customHeight="1" x14ac:dyDescent="0.3">
      <c r="A326" s="42"/>
      <c r="B326" s="125" t="s">
        <v>21</v>
      </c>
      <c r="C326" s="35" t="s">
        <v>20</v>
      </c>
      <c r="D326" s="72">
        <v>93</v>
      </c>
      <c r="E326" s="55">
        <v>93</v>
      </c>
      <c r="F326" s="55">
        <v>93</v>
      </c>
      <c r="G326" s="55">
        <v>90</v>
      </c>
      <c r="H326" s="55">
        <v>104</v>
      </c>
      <c r="I326" s="55">
        <v>96</v>
      </c>
      <c r="J326" s="55">
        <v>106</v>
      </c>
      <c r="K326" s="55">
        <v>109</v>
      </c>
      <c r="L326" s="55">
        <v>108</v>
      </c>
      <c r="M326" s="55">
        <v>110</v>
      </c>
      <c r="N326" s="55">
        <v>115</v>
      </c>
      <c r="O326" s="60">
        <v>133</v>
      </c>
      <c r="P326" s="60">
        <v>106</v>
      </c>
      <c r="Q326" s="60">
        <v>137</v>
      </c>
      <c r="R326" s="34">
        <v>125</v>
      </c>
      <c r="S326" s="73">
        <v>1618</v>
      </c>
      <c r="T326" s="32">
        <v>376</v>
      </c>
      <c r="U326" s="44">
        <v>368</v>
      </c>
      <c r="V326" s="73">
        <v>333</v>
      </c>
      <c r="W326" s="44">
        <v>376</v>
      </c>
    </row>
    <row r="327" spans="1:23" ht="14.1" customHeight="1" x14ac:dyDescent="0.3">
      <c r="A327" s="42"/>
      <c r="B327" s="125" t="s">
        <v>9</v>
      </c>
      <c r="C327" s="35" t="s">
        <v>8</v>
      </c>
      <c r="D327" s="72">
        <v>82</v>
      </c>
      <c r="E327" s="55">
        <v>97</v>
      </c>
      <c r="F327" s="55">
        <v>103</v>
      </c>
      <c r="G327" s="55">
        <v>104</v>
      </c>
      <c r="H327" s="55">
        <v>93</v>
      </c>
      <c r="I327" s="55">
        <v>93</v>
      </c>
      <c r="J327" s="55">
        <v>102</v>
      </c>
      <c r="K327" s="55">
        <v>104</v>
      </c>
      <c r="L327" s="55">
        <v>111</v>
      </c>
      <c r="M327" s="55">
        <v>112</v>
      </c>
      <c r="N327" s="55">
        <v>99</v>
      </c>
      <c r="O327" s="55">
        <v>111</v>
      </c>
      <c r="P327" s="60">
        <v>106</v>
      </c>
      <c r="Q327" s="60">
        <v>75</v>
      </c>
      <c r="R327" s="34">
        <v>137</v>
      </c>
      <c r="S327" s="73">
        <v>1529</v>
      </c>
      <c r="T327" s="32">
        <v>292</v>
      </c>
      <c r="U327" s="44">
        <v>318</v>
      </c>
      <c r="V327" s="73">
        <v>322</v>
      </c>
      <c r="W327" s="44">
        <v>181</v>
      </c>
    </row>
    <row r="328" spans="1:23" ht="14.1" customHeight="1" x14ac:dyDescent="0.3">
      <c r="A328" s="42"/>
      <c r="B328" s="125" t="s">
        <v>15</v>
      </c>
      <c r="C328" s="35" t="s">
        <v>14</v>
      </c>
      <c r="D328" s="72">
        <v>84</v>
      </c>
      <c r="E328" s="55">
        <v>96</v>
      </c>
      <c r="F328" s="55">
        <v>85</v>
      </c>
      <c r="G328" s="55">
        <v>94</v>
      </c>
      <c r="H328" s="55">
        <v>76</v>
      </c>
      <c r="I328" s="55">
        <v>90</v>
      </c>
      <c r="J328" s="55">
        <v>95</v>
      </c>
      <c r="K328" s="55">
        <v>79</v>
      </c>
      <c r="L328" s="55">
        <v>96</v>
      </c>
      <c r="M328" s="55">
        <v>96</v>
      </c>
      <c r="N328" s="55">
        <v>95</v>
      </c>
      <c r="O328" s="55">
        <v>98</v>
      </c>
      <c r="P328" s="60">
        <v>93</v>
      </c>
      <c r="Q328" s="60">
        <v>63</v>
      </c>
      <c r="R328" s="34">
        <v>102</v>
      </c>
      <c r="S328" s="73">
        <v>1342</v>
      </c>
      <c r="T328" s="32">
        <v>254</v>
      </c>
      <c r="U328" s="44">
        <v>258</v>
      </c>
      <c r="V328" s="73">
        <v>289</v>
      </c>
      <c r="W328" s="44">
        <v>156</v>
      </c>
    </row>
    <row r="329" spans="1:23" ht="14.1" customHeight="1" thickBot="1" x14ac:dyDescent="0.35">
      <c r="A329" s="42"/>
      <c r="B329" s="125" t="s">
        <v>24</v>
      </c>
      <c r="C329" s="35" t="s">
        <v>23</v>
      </c>
      <c r="D329" s="72">
        <v>52</v>
      </c>
      <c r="E329" s="55">
        <v>48</v>
      </c>
      <c r="F329" s="55">
        <v>72</v>
      </c>
      <c r="G329" s="55">
        <v>70</v>
      </c>
      <c r="H329" s="55">
        <v>61</v>
      </c>
      <c r="I329" s="55">
        <v>95</v>
      </c>
      <c r="J329" s="55">
        <v>73</v>
      </c>
      <c r="K329" s="55">
        <v>73</v>
      </c>
      <c r="L329" s="55">
        <v>73</v>
      </c>
      <c r="M329" s="55">
        <v>75</v>
      </c>
      <c r="N329" s="55">
        <v>63</v>
      </c>
      <c r="O329" s="55">
        <v>74</v>
      </c>
      <c r="P329" s="55">
        <v>67</v>
      </c>
      <c r="Q329" s="60">
        <v>86</v>
      </c>
      <c r="R329" s="34">
        <v>73</v>
      </c>
      <c r="S329" s="74">
        <v>1055</v>
      </c>
      <c r="T329" s="65">
        <v>227</v>
      </c>
      <c r="U329" s="66">
        <v>226</v>
      </c>
      <c r="V329" s="74">
        <v>204</v>
      </c>
      <c r="W329" s="66">
        <v>86</v>
      </c>
    </row>
    <row r="330" spans="1:23" s="25" customFormat="1" ht="14.1" customHeight="1" thickBot="1" x14ac:dyDescent="0.35">
      <c r="A330" s="41"/>
      <c r="B330" s="247" t="s">
        <v>334</v>
      </c>
      <c r="C330" s="248"/>
      <c r="D330" s="122">
        <v>713</v>
      </c>
      <c r="E330" s="120">
        <v>739</v>
      </c>
      <c r="F330" s="120">
        <v>753</v>
      </c>
      <c r="G330" s="120">
        <v>751</v>
      </c>
      <c r="H330" s="120">
        <v>739</v>
      </c>
      <c r="I330" s="120">
        <v>808</v>
      </c>
      <c r="J330" s="120">
        <v>792</v>
      </c>
      <c r="K330" s="120">
        <v>815</v>
      </c>
      <c r="L330" s="120">
        <v>812</v>
      </c>
      <c r="M330" s="120">
        <v>827</v>
      </c>
      <c r="N330" s="120">
        <v>787</v>
      </c>
      <c r="O330" s="120">
        <v>836</v>
      </c>
      <c r="P330" s="120">
        <v>831</v>
      </c>
      <c r="Q330" s="123">
        <v>811</v>
      </c>
      <c r="R330" s="124">
        <v>937</v>
      </c>
      <c r="S330" s="122">
        <v>11951</v>
      </c>
      <c r="T330" s="120">
        <v>2478</v>
      </c>
      <c r="U330" s="121">
        <v>2579</v>
      </c>
      <c r="V330" s="222">
        <v>2084</v>
      </c>
      <c r="W330" s="70">
        <v>1412</v>
      </c>
    </row>
    <row r="331" spans="1:23" s="39" customFormat="1" ht="27.9" customHeight="1" thickBot="1" x14ac:dyDescent="0.35">
      <c r="B331" s="56"/>
      <c r="D331" s="54"/>
      <c r="E331" s="55"/>
      <c r="F331" s="55"/>
      <c r="G331" s="55"/>
      <c r="H331" s="55"/>
      <c r="I331" s="55"/>
      <c r="J331" s="55"/>
      <c r="K331" s="55"/>
      <c r="L331" s="55"/>
      <c r="M331" s="55"/>
      <c r="N331" s="55"/>
      <c r="O331" s="55"/>
      <c r="P331" s="55"/>
      <c r="Q331" s="55"/>
      <c r="R331" s="55"/>
      <c r="S331" s="56"/>
      <c r="T331" s="56"/>
      <c r="U331" s="56"/>
    </row>
    <row r="332" spans="1:23" ht="14.1" customHeight="1" x14ac:dyDescent="0.3">
      <c r="A332" s="41" t="s">
        <v>226</v>
      </c>
      <c r="B332" s="38" t="s">
        <v>27</v>
      </c>
      <c r="C332" s="43" t="s">
        <v>237</v>
      </c>
      <c r="D332" s="71">
        <v>72</v>
      </c>
      <c r="E332" s="30">
        <v>79</v>
      </c>
      <c r="F332" s="30">
        <v>71</v>
      </c>
      <c r="G332" s="30">
        <v>78</v>
      </c>
      <c r="H332" s="30">
        <v>85</v>
      </c>
      <c r="I332" s="30">
        <v>76</v>
      </c>
      <c r="J332" s="30">
        <v>75</v>
      </c>
      <c r="K332" s="30">
        <v>79</v>
      </c>
      <c r="L332" s="30">
        <v>72</v>
      </c>
      <c r="M332" s="30">
        <v>68</v>
      </c>
      <c r="N332" s="30">
        <v>62</v>
      </c>
      <c r="O332" s="30">
        <v>78</v>
      </c>
      <c r="P332" s="30">
        <v>78</v>
      </c>
      <c r="Q332" s="30">
        <v>64</v>
      </c>
      <c r="R332" s="59">
        <v>71</v>
      </c>
      <c r="S332" s="71">
        <v>1108</v>
      </c>
      <c r="T332" s="31">
        <v>220</v>
      </c>
      <c r="U332" s="45">
        <v>213</v>
      </c>
      <c r="V332" s="24"/>
    </row>
    <row r="333" spans="1:23" ht="14.1" customHeight="1" thickBot="1" x14ac:dyDescent="0.35">
      <c r="A333" s="42"/>
      <c r="B333" s="125" t="s">
        <v>46</v>
      </c>
      <c r="C333" s="35" t="s">
        <v>236</v>
      </c>
      <c r="D333" s="72">
        <v>79</v>
      </c>
      <c r="E333" s="55">
        <v>91</v>
      </c>
      <c r="F333" s="55">
        <v>91</v>
      </c>
      <c r="G333" s="55">
        <v>95</v>
      </c>
      <c r="H333" s="55">
        <v>88</v>
      </c>
      <c r="I333" s="55">
        <v>85</v>
      </c>
      <c r="J333" s="55">
        <v>86</v>
      </c>
      <c r="K333" s="55">
        <v>85</v>
      </c>
      <c r="L333" s="55">
        <v>88</v>
      </c>
      <c r="M333" s="55">
        <v>89</v>
      </c>
      <c r="N333" s="55">
        <v>83</v>
      </c>
      <c r="O333" s="55">
        <v>86</v>
      </c>
      <c r="P333" s="55">
        <v>112</v>
      </c>
      <c r="Q333" s="55">
        <v>88</v>
      </c>
      <c r="R333" s="34">
        <v>93</v>
      </c>
      <c r="S333" s="73">
        <v>1339</v>
      </c>
      <c r="T333" s="32">
        <v>286</v>
      </c>
      <c r="U333" s="44">
        <v>293</v>
      </c>
      <c r="V333" s="24"/>
    </row>
    <row r="334" spans="1:23" ht="14.1" customHeight="1" x14ac:dyDescent="0.3">
      <c r="A334" s="42"/>
      <c r="B334" s="125" t="s">
        <v>328</v>
      </c>
      <c r="C334" s="35" t="s">
        <v>4</v>
      </c>
      <c r="D334" s="72">
        <v>148</v>
      </c>
      <c r="E334" s="55">
        <v>133</v>
      </c>
      <c r="F334" s="55">
        <v>149</v>
      </c>
      <c r="G334" s="55">
        <v>135</v>
      </c>
      <c r="H334" s="55">
        <v>138</v>
      </c>
      <c r="I334" s="55">
        <v>136</v>
      </c>
      <c r="J334" s="55">
        <v>154</v>
      </c>
      <c r="K334" s="55">
        <v>138</v>
      </c>
      <c r="L334" s="55">
        <v>154</v>
      </c>
      <c r="M334" s="55">
        <v>143</v>
      </c>
      <c r="N334" s="55">
        <v>129</v>
      </c>
      <c r="O334" s="55">
        <v>141</v>
      </c>
      <c r="P334" s="55">
        <v>135</v>
      </c>
      <c r="Q334" s="60">
        <v>135</v>
      </c>
      <c r="R334" s="34">
        <v>146</v>
      </c>
      <c r="S334" s="73">
        <v>2114</v>
      </c>
      <c r="T334" s="32">
        <v>411</v>
      </c>
      <c r="U334" s="44">
        <v>416</v>
      </c>
      <c r="V334" s="71">
        <v>405</v>
      </c>
      <c r="W334" s="45">
        <v>135</v>
      </c>
    </row>
    <row r="335" spans="1:23" ht="14.1" customHeight="1" x14ac:dyDescent="0.3">
      <c r="A335" s="42"/>
      <c r="B335" s="125" t="s">
        <v>10</v>
      </c>
      <c r="C335" s="35" t="s">
        <v>235</v>
      </c>
      <c r="D335" s="72">
        <v>152</v>
      </c>
      <c r="E335" s="55">
        <v>141</v>
      </c>
      <c r="F335" s="55">
        <v>161</v>
      </c>
      <c r="G335" s="55">
        <v>132</v>
      </c>
      <c r="H335" s="55">
        <v>150</v>
      </c>
      <c r="I335" s="55">
        <v>146</v>
      </c>
      <c r="J335" s="55">
        <v>154</v>
      </c>
      <c r="K335" s="55">
        <v>147</v>
      </c>
      <c r="L335" s="55">
        <v>139</v>
      </c>
      <c r="M335" s="55">
        <v>136</v>
      </c>
      <c r="N335" s="55">
        <v>142</v>
      </c>
      <c r="O335" s="55">
        <v>155</v>
      </c>
      <c r="P335" s="60">
        <v>149</v>
      </c>
      <c r="Q335" s="60">
        <v>149</v>
      </c>
      <c r="R335" s="34">
        <v>136</v>
      </c>
      <c r="S335" s="73">
        <v>2189</v>
      </c>
      <c r="T335" s="32">
        <v>453</v>
      </c>
      <c r="U335" s="44">
        <v>434</v>
      </c>
      <c r="V335" s="73">
        <v>433</v>
      </c>
      <c r="W335" s="44">
        <v>298</v>
      </c>
    </row>
    <row r="336" spans="1:23" ht="14.1" customHeight="1" x14ac:dyDescent="0.3">
      <c r="A336" s="42"/>
      <c r="B336" s="125" t="s">
        <v>125</v>
      </c>
      <c r="C336" s="35" t="s">
        <v>126</v>
      </c>
      <c r="D336" s="72">
        <v>115</v>
      </c>
      <c r="E336" s="55">
        <v>115</v>
      </c>
      <c r="F336" s="55">
        <v>110</v>
      </c>
      <c r="G336" s="55">
        <v>110</v>
      </c>
      <c r="H336" s="55">
        <v>116</v>
      </c>
      <c r="I336" s="55">
        <v>103</v>
      </c>
      <c r="J336" s="55">
        <v>101</v>
      </c>
      <c r="K336" s="55">
        <v>94</v>
      </c>
      <c r="L336" s="55">
        <v>111</v>
      </c>
      <c r="M336" s="55">
        <v>105</v>
      </c>
      <c r="N336" s="55">
        <v>116</v>
      </c>
      <c r="O336" s="60">
        <v>105</v>
      </c>
      <c r="P336" s="60">
        <v>85</v>
      </c>
      <c r="Q336" s="60">
        <v>96</v>
      </c>
      <c r="R336" s="34">
        <v>99</v>
      </c>
      <c r="S336" s="73">
        <v>1581</v>
      </c>
      <c r="T336" s="32">
        <v>286</v>
      </c>
      <c r="U336" s="44">
        <v>280</v>
      </c>
      <c r="V336" s="73">
        <v>332</v>
      </c>
      <c r="W336" s="44">
        <v>286</v>
      </c>
    </row>
    <row r="337" spans="1:23" ht="14.1" customHeight="1" x14ac:dyDescent="0.3">
      <c r="A337" s="42"/>
      <c r="B337" s="125" t="s">
        <v>21</v>
      </c>
      <c r="C337" s="35" t="s">
        <v>20</v>
      </c>
      <c r="D337" s="72">
        <v>146</v>
      </c>
      <c r="E337" s="55">
        <v>137</v>
      </c>
      <c r="F337" s="55">
        <v>149</v>
      </c>
      <c r="G337" s="55">
        <v>146</v>
      </c>
      <c r="H337" s="55">
        <v>158</v>
      </c>
      <c r="I337" s="55">
        <v>125</v>
      </c>
      <c r="J337" s="55">
        <v>139</v>
      </c>
      <c r="K337" s="55">
        <v>138</v>
      </c>
      <c r="L337" s="55">
        <v>137</v>
      </c>
      <c r="M337" s="55">
        <v>147</v>
      </c>
      <c r="N337" s="55">
        <v>141</v>
      </c>
      <c r="O337" s="60">
        <v>159</v>
      </c>
      <c r="P337" s="60">
        <v>144</v>
      </c>
      <c r="Q337" s="60">
        <v>160</v>
      </c>
      <c r="R337" s="34">
        <v>125</v>
      </c>
      <c r="S337" s="73">
        <v>2151</v>
      </c>
      <c r="T337" s="32">
        <v>463</v>
      </c>
      <c r="U337" s="44">
        <v>429</v>
      </c>
      <c r="V337" s="73">
        <v>425</v>
      </c>
      <c r="W337" s="44">
        <v>463</v>
      </c>
    </row>
    <row r="338" spans="1:23" ht="14.1" customHeight="1" x14ac:dyDescent="0.3">
      <c r="A338" s="42"/>
      <c r="B338" s="125" t="s">
        <v>9</v>
      </c>
      <c r="C338" s="35" t="s">
        <v>8</v>
      </c>
      <c r="D338" s="72">
        <v>150</v>
      </c>
      <c r="E338" s="55">
        <v>136</v>
      </c>
      <c r="F338" s="55">
        <v>155</v>
      </c>
      <c r="G338" s="55">
        <v>150</v>
      </c>
      <c r="H338" s="55">
        <v>135</v>
      </c>
      <c r="I338" s="55">
        <v>144</v>
      </c>
      <c r="J338" s="55">
        <v>141</v>
      </c>
      <c r="K338" s="55">
        <v>141</v>
      </c>
      <c r="L338" s="55">
        <v>161</v>
      </c>
      <c r="M338" s="55">
        <v>134</v>
      </c>
      <c r="N338" s="55">
        <v>143</v>
      </c>
      <c r="O338" s="55">
        <v>144</v>
      </c>
      <c r="P338" s="60">
        <v>152</v>
      </c>
      <c r="Q338" s="60">
        <v>118</v>
      </c>
      <c r="R338" s="34">
        <v>140</v>
      </c>
      <c r="S338" s="73">
        <v>2144</v>
      </c>
      <c r="T338" s="32">
        <v>414</v>
      </c>
      <c r="U338" s="44">
        <v>410</v>
      </c>
      <c r="V338" s="73">
        <v>421</v>
      </c>
      <c r="W338" s="44">
        <v>270</v>
      </c>
    </row>
    <row r="339" spans="1:23" ht="14.1" customHeight="1" x14ac:dyDescent="0.3">
      <c r="A339" s="42"/>
      <c r="B339" s="125" t="s">
        <v>15</v>
      </c>
      <c r="C339" s="35" t="s">
        <v>14</v>
      </c>
      <c r="D339" s="72">
        <v>97</v>
      </c>
      <c r="E339" s="55">
        <v>108</v>
      </c>
      <c r="F339" s="55">
        <v>87</v>
      </c>
      <c r="G339" s="55">
        <v>101</v>
      </c>
      <c r="H339" s="55">
        <v>98</v>
      </c>
      <c r="I339" s="55">
        <v>86</v>
      </c>
      <c r="J339" s="55">
        <v>93</v>
      </c>
      <c r="K339" s="55">
        <v>101</v>
      </c>
      <c r="L339" s="55">
        <v>100</v>
      </c>
      <c r="M339" s="55">
        <v>87</v>
      </c>
      <c r="N339" s="55">
        <v>98</v>
      </c>
      <c r="O339" s="55">
        <v>116</v>
      </c>
      <c r="P339" s="60">
        <v>98</v>
      </c>
      <c r="Q339" s="60">
        <v>69</v>
      </c>
      <c r="R339" s="34">
        <v>91</v>
      </c>
      <c r="S339" s="73">
        <v>1430</v>
      </c>
      <c r="T339" s="32">
        <v>283</v>
      </c>
      <c r="U339" s="44">
        <v>258</v>
      </c>
      <c r="V339" s="73">
        <v>301</v>
      </c>
      <c r="W339" s="44">
        <v>167</v>
      </c>
    </row>
    <row r="340" spans="1:23" ht="14.1" customHeight="1" thickBot="1" x14ac:dyDescent="0.35">
      <c r="A340" s="42"/>
      <c r="B340" s="125" t="s">
        <v>24</v>
      </c>
      <c r="C340" s="35" t="s">
        <v>23</v>
      </c>
      <c r="D340" s="72">
        <v>97</v>
      </c>
      <c r="E340" s="55">
        <v>92</v>
      </c>
      <c r="F340" s="55">
        <v>83</v>
      </c>
      <c r="G340" s="55">
        <v>87</v>
      </c>
      <c r="H340" s="55">
        <v>98</v>
      </c>
      <c r="I340" s="55">
        <v>115</v>
      </c>
      <c r="J340" s="55">
        <v>92</v>
      </c>
      <c r="K340" s="55">
        <v>94</v>
      </c>
      <c r="L340" s="55">
        <v>105</v>
      </c>
      <c r="M340" s="55">
        <v>91</v>
      </c>
      <c r="N340" s="55">
        <v>97</v>
      </c>
      <c r="O340" s="55">
        <v>101</v>
      </c>
      <c r="P340" s="55">
        <v>100</v>
      </c>
      <c r="Q340" s="60">
        <v>101</v>
      </c>
      <c r="R340" s="34">
        <v>89</v>
      </c>
      <c r="S340" s="74">
        <v>1442</v>
      </c>
      <c r="T340" s="65">
        <v>302</v>
      </c>
      <c r="U340" s="66">
        <v>290</v>
      </c>
      <c r="V340" s="74">
        <v>298</v>
      </c>
      <c r="W340" s="66">
        <v>101</v>
      </c>
    </row>
    <row r="341" spans="1:23" s="25" customFormat="1" ht="14.1" customHeight="1" thickBot="1" x14ac:dyDescent="0.35">
      <c r="A341" s="41"/>
      <c r="B341" s="247" t="s">
        <v>334</v>
      </c>
      <c r="C341" s="248"/>
      <c r="D341" s="122">
        <v>1056</v>
      </c>
      <c r="E341" s="120">
        <v>1032</v>
      </c>
      <c r="F341" s="120">
        <v>1056</v>
      </c>
      <c r="G341" s="120">
        <v>1034</v>
      </c>
      <c r="H341" s="120">
        <v>1066</v>
      </c>
      <c r="I341" s="120">
        <v>1016</v>
      </c>
      <c r="J341" s="120">
        <v>1035</v>
      </c>
      <c r="K341" s="120">
        <v>1017</v>
      </c>
      <c r="L341" s="120">
        <v>1067</v>
      </c>
      <c r="M341" s="120">
        <v>1000</v>
      </c>
      <c r="N341" s="120">
        <v>1011</v>
      </c>
      <c r="O341" s="120">
        <v>1085</v>
      </c>
      <c r="P341" s="120">
        <v>1053</v>
      </c>
      <c r="Q341" s="123">
        <v>980</v>
      </c>
      <c r="R341" s="124">
        <v>990</v>
      </c>
      <c r="S341" s="122">
        <v>15498</v>
      </c>
      <c r="T341" s="120">
        <v>3118</v>
      </c>
      <c r="U341" s="121">
        <v>3023</v>
      </c>
      <c r="V341" s="222">
        <v>2615</v>
      </c>
      <c r="W341" s="70">
        <v>1720</v>
      </c>
    </row>
    <row r="342" spans="1:23" s="39" customFormat="1" ht="27.9" customHeight="1" thickBot="1" x14ac:dyDescent="0.35">
      <c r="B342" s="56"/>
      <c r="D342" s="54"/>
      <c r="E342" s="55"/>
      <c r="F342" s="55"/>
      <c r="G342" s="55"/>
      <c r="H342" s="55"/>
      <c r="I342" s="55"/>
      <c r="J342" s="55"/>
      <c r="K342" s="55"/>
      <c r="L342" s="55"/>
      <c r="M342" s="55"/>
      <c r="N342" s="55"/>
      <c r="O342" s="55"/>
      <c r="P342" s="55"/>
      <c r="Q342" s="55"/>
      <c r="R342" s="55"/>
      <c r="S342" s="56"/>
      <c r="T342" s="56"/>
      <c r="U342" s="56"/>
    </row>
    <row r="343" spans="1:23" ht="14.1" customHeight="1" x14ac:dyDescent="0.3">
      <c r="A343" s="41" t="s">
        <v>227</v>
      </c>
      <c r="B343" s="38" t="s">
        <v>27</v>
      </c>
      <c r="C343" s="43" t="s">
        <v>237</v>
      </c>
      <c r="D343" s="71">
        <v>38</v>
      </c>
      <c r="E343" s="30">
        <v>30</v>
      </c>
      <c r="F343" s="30">
        <v>35</v>
      </c>
      <c r="G343" s="30">
        <v>44</v>
      </c>
      <c r="H343" s="30">
        <v>27</v>
      </c>
      <c r="I343" s="30">
        <v>44</v>
      </c>
      <c r="J343" s="30">
        <v>35</v>
      </c>
      <c r="K343" s="30">
        <v>45</v>
      </c>
      <c r="L343" s="30">
        <v>42</v>
      </c>
      <c r="M343" s="30">
        <v>52</v>
      </c>
      <c r="N343" s="30">
        <v>37</v>
      </c>
      <c r="O343" s="30">
        <v>39</v>
      </c>
      <c r="P343" s="30">
        <v>37</v>
      </c>
      <c r="Q343" s="30">
        <v>32</v>
      </c>
      <c r="R343" s="59">
        <v>37</v>
      </c>
      <c r="S343" s="71">
        <v>574</v>
      </c>
      <c r="T343" s="31">
        <v>108</v>
      </c>
      <c r="U343" s="45">
        <v>106</v>
      </c>
      <c r="V343" s="24"/>
    </row>
    <row r="344" spans="1:23" ht="14.1" customHeight="1" thickBot="1" x14ac:dyDescent="0.35">
      <c r="A344" s="42"/>
      <c r="B344" s="125" t="s">
        <v>46</v>
      </c>
      <c r="C344" s="35" t="s">
        <v>236</v>
      </c>
      <c r="D344" s="72">
        <v>58</v>
      </c>
      <c r="E344" s="55">
        <v>57</v>
      </c>
      <c r="F344" s="55">
        <v>50</v>
      </c>
      <c r="G344" s="55">
        <v>53</v>
      </c>
      <c r="H344" s="55">
        <v>51</v>
      </c>
      <c r="I344" s="55">
        <v>56</v>
      </c>
      <c r="J344" s="55">
        <v>50</v>
      </c>
      <c r="K344" s="55">
        <v>44</v>
      </c>
      <c r="L344" s="55">
        <v>50</v>
      </c>
      <c r="M344" s="55">
        <v>55</v>
      </c>
      <c r="N344" s="55">
        <v>57</v>
      </c>
      <c r="O344" s="55">
        <v>51</v>
      </c>
      <c r="P344" s="55">
        <v>55</v>
      </c>
      <c r="Q344" s="55">
        <v>60</v>
      </c>
      <c r="R344" s="34">
        <v>66</v>
      </c>
      <c r="S344" s="73">
        <v>813</v>
      </c>
      <c r="T344" s="32">
        <v>166</v>
      </c>
      <c r="U344" s="44">
        <v>181</v>
      </c>
      <c r="V344" s="24"/>
    </row>
    <row r="345" spans="1:23" ht="14.1" customHeight="1" x14ac:dyDescent="0.3">
      <c r="A345" s="42"/>
      <c r="B345" s="125" t="s">
        <v>328</v>
      </c>
      <c r="C345" s="35" t="s">
        <v>4</v>
      </c>
      <c r="D345" s="72">
        <v>80</v>
      </c>
      <c r="E345" s="55">
        <v>91</v>
      </c>
      <c r="F345" s="55">
        <v>81</v>
      </c>
      <c r="G345" s="55">
        <v>79</v>
      </c>
      <c r="H345" s="55">
        <v>78</v>
      </c>
      <c r="I345" s="55">
        <v>86</v>
      </c>
      <c r="J345" s="55">
        <v>66</v>
      </c>
      <c r="K345" s="55">
        <v>90</v>
      </c>
      <c r="L345" s="55">
        <v>86</v>
      </c>
      <c r="M345" s="55">
        <v>67</v>
      </c>
      <c r="N345" s="55">
        <v>96</v>
      </c>
      <c r="O345" s="55">
        <v>62</v>
      </c>
      <c r="P345" s="55">
        <v>114</v>
      </c>
      <c r="Q345" s="60">
        <v>87</v>
      </c>
      <c r="R345" s="34">
        <v>81</v>
      </c>
      <c r="S345" s="73">
        <v>1244</v>
      </c>
      <c r="T345" s="32">
        <v>263</v>
      </c>
      <c r="U345" s="44">
        <v>282</v>
      </c>
      <c r="V345" s="71">
        <v>272</v>
      </c>
      <c r="W345" s="45">
        <v>87</v>
      </c>
    </row>
    <row r="346" spans="1:23" ht="14.1" customHeight="1" x14ac:dyDescent="0.3">
      <c r="A346" s="42"/>
      <c r="B346" s="125" t="s">
        <v>10</v>
      </c>
      <c r="C346" s="35" t="s">
        <v>235</v>
      </c>
      <c r="D346" s="72">
        <v>87</v>
      </c>
      <c r="E346" s="55">
        <v>89</v>
      </c>
      <c r="F346" s="55">
        <v>77</v>
      </c>
      <c r="G346" s="55">
        <v>89</v>
      </c>
      <c r="H346" s="55">
        <v>81</v>
      </c>
      <c r="I346" s="55">
        <v>63</v>
      </c>
      <c r="J346" s="55">
        <v>82</v>
      </c>
      <c r="K346" s="55">
        <v>73</v>
      </c>
      <c r="L346" s="55">
        <v>81</v>
      </c>
      <c r="M346" s="55">
        <v>82</v>
      </c>
      <c r="N346" s="55">
        <v>76</v>
      </c>
      <c r="O346" s="55">
        <v>74</v>
      </c>
      <c r="P346" s="60">
        <v>76</v>
      </c>
      <c r="Q346" s="60">
        <v>79</v>
      </c>
      <c r="R346" s="34">
        <v>84</v>
      </c>
      <c r="S346" s="73">
        <v>1193</v>
      </c>
      <c r="T346" s="32">
        <v>229</v>
      </c>
      <c r="U346" s="44">
        <v>239</v>
      </c>
      <c r="V346" s="73">
        <v>232</v>
      </c>
      <c r="W346" s="44">
        <v>155</v>
      </c>
    </row>
    <row r="347" spans="1:23" ht="14.1" customHeight="1" x14ac:dyDescent="0.3">
      <c r="A347" s="42"/>
      <c r="B347" s="125" t="s">
        <v>125</v>
      </c>
      <c r="C347" s="35" t="s">
        <v>126</v>
      </c>
      <c r="D347" s="72">
        <v>74</v>
      </c>
      <c r="E347" s="55">
        <v>59</v>
      </c>
      <c r="F347" s="55">
        <v>65</v>
      </c>
      <c r="G347" s="55">
        <v>57</v>
      </c>
      <c r="H347" s="55">
        <v>74</v>
      </c>
      <c r="I347" s="55">
        <v>60</v>
      </c>
      <c r="J347" s="55">
        <v>74</v>
      </c>
      <c r="K347" s="55">
        <v>82</v>
      </c>
      <c r="L347" s="55">
        <v>68</v>
      </c>
      <c r="M347" s="55">
        <v>78</v>
      </c>
      <c r="N347" s="55">
        <v>64</v>
      </c>
      <c r="O347" s="60">
        <v>72</v>
      </c>
      <c r="P347" s="60">
        <v>74</v>
      </c>
      <c r="Q347" s="60">
        <v>68</v>
      </c>
      <c r="R347" s="34">
        <v>58</v>
      </c>
      <c r="S347" s="73">
        <v>1027</v>
      </c>
      <c r="T347" s="32">
        <v>214</v>
      </c>
      <c r="U347" s="44">
        <v>200</v>
      </c>
      <c r="V347" s="73">
        <v>210</v>
      </c>
      <c r="W347" s="44">
        <v>214</v>
      </c>
    </row>
    <row r="348" spans="1:23" ht="14.1" customHeight="1" x14ac:dyDescent="0.3">
      <c r="A348" s="42"/>
      <c r="B348" s="125" t="s">
        <v>21</v>
      </c>
      <c r="C348" s="35" t="s">
        <v>20</v>
      </c>
      <c r="D348" s="72">
        <v>78</v>
      </c>
      <c r="E348" s="55">
        <v>84</v>
      </c>
      <c r="F348" s="55">
        <v>81</v>
      </c>
      <c r="G348" s="55">
        <v>80</v>
      </c>
      <c r="H348" s="55">
        <v>87</v>
      </c>
      <c r="I348" s="55">
        <v>95</v>
      </c>
      <c r="J348" s="55">
        <v>93</v>
      </c>
      <c r="K348" s="55">
        <v>98</v>
      </c>
      <c r="L348" s="55">
        <v>77</v>
      </c>
      <c r="M348" s="55">
        <v>90</v>
      </c>
      <c r="N348" s="55">
        <v>89</v>
      </c>
      <c r="O348" s="60">
        <v>65</v>
      </c>
      <c r="P348" s="60">
        <v>71</v>
      </c>
      <c r="Q348" s="60">
        <v>75</v>
      </c>
      <c r="R348" s="34">
        <v>91</v>
      </c>
      <c r="S348" s="73">
        <v>1254</v>
      </c>
      <c r="T348" s="32">
        <v>211</v>
      </c>
      <c r="U348" s="44">
        <v>237</v>
      </c>
      <c r="V348" s="73">
        <v>256</v>
      </c>
      <c r="W348" s="44">
        <v>211</v>
      </c>
    </row>
    <row r="349" spans="1:23" ht="14.1" customHeight="1" x14ac:dyDescent="0.3">
      <c r="A349" s="42"/>
      <c r="B349" s="125" t="s">
        <v>9</v>
      </c>
      <c r="C349" s="35" t="s">
        <v>8</v>
      </c>
      <c r="D349" s="72">
        <v>76</v>
      </c>
      <c r="E349" s="55">
        <v>82</v>
      </c>
      <c r="F349" s="55">
        <v>83</v>
      </c>
      <c r="G349" s="55">
        <v>78</v>
      </c>
      <c r="H349" s="55">
        <v>77</v>
      </c>
      <c r="I349" s="55">
        <v>90</v>
      </c>
      <c r="J349" s="55">
        <v>85</v>
      </c>
      <c r="K349" s="55">
        <v>88</v>
      </c>
      <c r="L349" s="55">
        <v>84</v>
      </c>
      <c r="M349" s="55">
        <v>74</v>
      </c>
      <c r="N349" s="55">
        <v>69</v>
      </c>
      <c r="O349" s="55">
        <v>74</v>
      </c>
      <c r="P349" s="60">
        <v>65</v>
      </c>
      <c r="Q349" s="60">
        <v>52</v>
      </c>
      <c r="R349" s="34">
        <v>72</v>
      </c>
      <c r="S349" s="73">
        <v>1149</v>
      </c>
      <c r="T349" s="32">
        <v>191</v>
      </c>
      <c r="U349" s="44">
        <v>189</v>
      </c>
      <c r="V349" s="73">
        <v>217</v>
      </c>
      <c r="W349" s="44">
        <v>117</v>
      </c>
    </row>
    <row r="350" spans="1:23" ht="14.1" customHeight="1" x14ac:dyDescent="0.3">
      <c r="A350" s="42"/>
      <c r="B350" s="125" t="s">
        <v>15</v>
      </c>
      <c r="C350" s="35" t="s">
        <v>14</v>
      </c>
      <c r="D350" s="72">
        <v>85</v>
      </c>
      <c r="E350" s="55">
        <v>71</v>
      </c>
      <c r="F350" s="55">
        <v>80</v>
      </c>
      <c r="G350" s="55">
        <v>82</v>
      </c>
      <c r="H350" s="55">
        <v>71</v>
      </c>
      <c r="I350" s="55">
        <v>85</v>
      </c>
      <c r="J350" s="55">
        <v>73</v>
      </c>
      <c r="K350" s="55">
        <v>59</v>
      </c>
      <c r="L350" s="55">
        <v>79</v>
      </c>
      <c r="M350" s="55">
        <v>90</v>
      </c>
      <c r="N350" s="55">
        <v>78</v>
      </c>
      <c r="O350" s="55">
        <v>61</v>
      </c>
      <c r="P350" s="60">
        <v>62</v>
      </c>
      <c r="Q350" s="60">
        <v>56</v>
      </c>
      <c r="R350" s="34">
        <v>79</v>
      </c>
      <c r="S350" s="73">
        <v>1111</v>
      </c>
      <c r="T350" s="32">
        <v>179</v>
      </c>
      <c r="U350" s="44">
        <v>197</v>
      </c>
      <c r="V350" s="73">
        <v>229</v>
      </c>
      <c r="W350" s="44">
        <v>118</v>
      </c>
    </row>
    <row r="351" spans="1:23" ht="14.1" customHeight="1" thickBot="1" x14ac:dyDescent="0.35">
      <c r="A351" s="42"/>
      <c r="B351" s="125" t="s">
        <v>24</v>
      </c>
      <c r="C351" s="35" t="s">
        <v>23</v>
      </c>
      <c r="D351" s="72">
        <v>41</v>
      </c>
      <c r="E351" s="55">
        <v>50</v>
      </c>
      <c r="F351" s="55">
        <v>52</v>
      </c>
      <c r="G351" s="55">
        <v>55</v>
      </c>
      <c r="H351" s="55">
        <v>48</v>
      </c>
      <c r="I351" s="55">
        <v>87</v>
      </c>
      <c r="J351" s="55">
        <v>60</v>
      </c>
      <c r="K351" s="55">
        <v>44</v>
      </c>
      <c r="L351" s="55">
        <v>43</v>
      </c>
      <c r="M351" s="55">
        <v>48</v>
      </c>
      <c r="N351" s="55">
        <v>44</v>
      </c>
      <c r="O351" s="55">
        <v>45</v>
      </c>
      <c r="P351" s="55">
        <v>41</v>
      </c>
      <c r="Q351" s="60">
        <v>44</v>
      </c>
      <c r="R351" s="34">
        <v>64</v>
      </c>
      <c r="S351" s="74">
        <v>766</v>
      </c>
      <c r="T351" s="65">
        <v>130</v>
      </c>
      <c r="U351" s="66">
        <v>149</v>
      </c>
      <c r="V351" s="74">
        <v>130</v>
      </c>
      <c r="W351" s="66">
        <v>44</v>
      </c>
    </row>
    <row r="352" spans="1:23" s="25" customFormat="1" ht="14.1" customHeight="1" thickBot="1" x14ac:dyDescent="0.35">
      <c r="A352" s="41"/>
      <c r="B352" s="247" t="s">
        <v>334</v>
      </c>
      <c r="C352" s="248"/>
      <c r="D352" s="122">
        <v>617</v>
      </c>
      <c r="E352" s="120">
        <v>613</v>
      </c>
      <c r="F352" s="120">
        <v>604</v>
      </c>
      <c r="G352" s="120">
        <v>617</v>
      </c>
      <c r="H352" s="120">
        <v>594</v>
      </c>
      <c r="I352" s="120">
        <v>666</v>
      </c>
      <c r="J352" s="120">
        <v>618</v>
      </c>
      <c r="K352" s="120">
        <v>623</v>
      </c>
      <c r="L352" s="120">
        <v>610</v>
      </c>
      <c r="M352" s="120">
        <v>636</v>
      </c>
      <c r="N352" s="120">
        <v>610</v>
      </c>
      <c r="O352" s="120">
        <v>543</v>
      </c>
      <c r="P352" s="120">
        <v>595</v>
      </c>
      <c r="Q352" s="123">
        <v>553</v>
      </c>
      <c r="R352" s="124">
        <v>632</v>
      </c>
      <c r="S352" s="122">
        <v>9131</v>
      </c>
      <c r="T352" s="120">
        <v>1691</v>
      </c>
      <c r="U352" s="121">
        <v>1780</v>
      </c>
      <c r="V352" s="222">
        <v>1546</v>
      </c>
      <c r="W352" s="70">
        <v>946</v>
      </c>
    </row>
    <row r="353" spans="1:23" s="39" customFormat="1" ht="27.9" customHeight="1" thickBot="1" x14ac:dyDescent="0.35">
      <c r="B353" s="56"/>
      <c r="D353" s="54"/>
      <c r="E353" s="55"/>
      <c r="F353" s="55"/>
      <c r="G353" s="55"/>
      <c r="H353" s="55"/>
      <c r="I353" s="55"/>
      <c r="J353" s="55"/>
      <c r="K353" s="55"/>
      <c r="L353" s="55"/>
      <c r="M353" s="55"/>
      <c r="N353" s="55"/>
      <c r="O353" s="55"/>
      <c r="P353" s="55"/>
      <c r="Q353" s="55"/>
      <c r="R353" s="55"/>
      <c r="S353" s="56"/>
      <c r="T353" s="56"/>
      <c r="U353" s="56"/>
    </row>
    <row r="354" spans="1:23" ht="14.1" customHeight="1" x14ac:dyDescent="0.3">
      <c r="A354" s="41" t="s">
        <v>228</v>
      </c>
      <c r="B354" s="38" t="s">
        <v>27</v>
      </c>
      <c r="C354" s="43" t="s">
        <v>237</v>
      </c>
      <c r="D354" s="71">
        <v>20</v>
      </c>
      <c r="E354" s="30">
        <v>26</v>
      </c>
      <c r="F354" s="30">
        <v>23</v>
      </c>
      <c r="G354" s="30">
        <v>18</v>
      </c>
      <c r="H354" s="30">
        <v>18</v>
      </c>
      <c r="I354" s="30">
        <v>12</v>
      </c>
      <c r="J354" s="30">
        <v>21</v>
      </c>
      <c r="K354" s="30">
        <v>20</v>
      </c>
      <c r="L354" s="30">
        <v>25</v>
      </c>
      <c r="M354" s="30">
        <v>28</v>
      </c>
      <c r="N354" s="30">
        <v>11</v>
      </c>
      <c r="O354" s="30">
        <v>18</v>
      </c>
      <c r="P354" s="30">
        <v>22</v>
      </c>
      <c r="Q354" s="30">
        <v>14</v>
      </c>
      <c r="R354" s="59">
        <v>15</v>
      </c>
      <c r="S354" s="71">
        <v>291</v>
      </c>
      <c r="T354" s="31">
        <v>54</v>
      </c>
      <c r="U354" s="45">
        <v>51</v>
      </c>
      <c r="V354" s="24"/>
    </row>
    <row r="355" spans="1:23" ht="14.1" customHeight="1" thickBot="1" x14ac:dyDescent="0.35">
      <c r="A355" s="42"/>
      <c r="B355" s="125" t="s">
        <v>46</v>
      </c>
      <c r="C355" s="35" t="s">
        <v>236</v>
      </c>
      <c r="D355" s="72">
        <v>19</v>
      </c>
      <c r="E355" s="55">
        <v>17</v>
      </c>
      <c r="F355" s="55">
        <v>26</v>
      </c>
      <c r="G355" s="55">
        <v>20</v>
      </c>
      <c r="H355" s="55">
        <v>27</v>
      </c>
      <c r="I355" s="55">
        <v>26</v>
      </c>
      <c r="J355" s="55">
        <v>22</v>
      </c>
      <c r="K355" s="55">
        <v>23</v>
      </c>
      <c r="L355" s="55">
        <v>26</v>
      </c>
      <c r="M355" s="55">
        <v>19</v>
      </c>
      <c r="N355" s="55">
        <v>24</v>
      </c>
      <c r="O355" s="55">
        <v>26</v>
      </c>
      <c r="P355" s="55">
        <v>30</v>
      </c>
      <c r="Q355" s="55">
        <v>34</v>
      </c>
      <c r="R355" s="34">
        <v>36</v>
      </c>
      <c r="S355" s="73">
        <v>375</v>
      </c>
      <c r="T355" s="32">
        <v>90</v>
      </c>
      <c r="U355" s="44">
        <v>100</v>
      </c>
      <c r="V355" s="24"/>
    </row>
    <row r="356" spans="1:23" ht="14.1" customHeight="1" x14ac:dyDescent="0.3">
      <c r="A356" s="42"/>
      <c r="B356" s="125" t="s">
        <v>328</v>
      </c>
      <c r="C356" s="35" t="s">
        <v>4</v>
      </c>
      <c r="D356" s="72">
        <v>35</v>
      </c>
      <c r="E356" s="55">
        <v>31</v>
      </c>
      <c r="F356" s="55">
        <v>35</v>
      </c>
      <c r="G356" s="55">
        <v>37</v>
      </c>
      <c r="H356" s="55">
        <v>35</v>
      </c>
      <c r="I356" s="55">
        <v>36</v>
      </c>
      <c r="J356" s="55">
        <v>32</v>
      </c>
      <c r="K356" s="55">
        <v>49</v>
      </c>
      <c r="L356" s="55">
        <v>34</v>
      </c>
      <c r="M356" s="55">
        <v>42</v>
      </c>
      <c r="N356" s="55">
        <v>42</v>
      </c>
      <c r="O356" s="55">
        <v>47</v>
      </c>
      <c r="P356" s="55">
        <v>32</v>
      </c>
      <c r="Q356" s="60">
        <v>40</v>
      </c>
      <c r="R356" s="34">
        <v>41</v>
      </c>
      <c r="S356" s="73">
        <v>568</v>
      </c>
      <c r="T356" s="32">
        <v>119</v>
      </c>
      <c r="U356" s="44">
        <v>113</v>
      </c>
      <c r="V356" s="71">
        <v>121</v>
      </c>
      <c r="W356" s="45">
        <v>40</v>
      </c>
    </row>
    <row r="357" spans="1:23" ht="14.1" customHeight="1" x14ac:dyDescent="0.3">
      <c r="A357" s="42"/>
      <c r="B357" s="125" t="s">
        <v>10</v>
      </c>
      <c r="C357" s="35" t="s">
        <v>235</v>
      </c>
      <c r="D357" s="72">
        <v>31</v>
      </c>
      <c r="E357" s="55">
        <v>49</v>
      </c>
      <c r="F357" s="55">
        <v>38</v>
      </c>
      <c r="G357" s="55">
        <v>45</v>
      </c>
      <c r="H357" s="55">
        <v>48</v>
      </c>
      <c r="I357" s="55">
        <v>38</v>
      </c>
      <c r="J357" s="55">
        <v>24</v>
      </c>
      <c r="K357" s="55">
        <v>41</v>
      </c>
      <c r="L357" s="55">
        <v>37</v>
      </c>
      <c r="M357" s="55">
        <v>34</v>
      </c>
      <c r="N357" s="55">
        <v>44</v>
      </c>
      <c r="O357" s="55">
        <v>39</v>
      </c>
      <c r="P357" s="60">
        <v>31</v>
      </c>
      <c r="Q357" s="60">
        <v>33</v>
      </c>
      <c r="R357" s="34">
        <v>28</v>
      </c>
      <c r="S357" s="73">
        <v>560</v>
      </c>
      <c r="T357" s="32">
        <v>103</v>
      </c>
      <c r="U357" s="44">
        <v>92</v>
      </c>
      <c r="V357" s="73">
        <v>117</v>
      </c>
      <c r="W357" s="44">
        <v>64</v>
      </c>
    </row>
    <row r="358" spans="1:23" ht="14.1" customHeight="1" x14ac:dyDescent="0.3">
      <c r="A358" s="42"/>
      <c r="B358" s="125" t="s">
        <v>125</v>
      </c>
      <c r="C358" s="35" t="s">
        <v>126</v>
      </c>
      <c r="D358" s="72">
        <v>26</v>
      </c>
      <c r="E358" s="55">
        <v>38</v>
      </c>
      <c r="F358" s="55">
        <v>36</v>
      </c>
      <c r="G358" s="55">
        <v>31</v>
      </c>
      <c r="H358" s="55">
        <v>33</v>
      </c>
      <c r="I358" s="55">
        <v>39</v>
      </c>
      <c r="J358" s="55">
        <v>35</v>
      </c>
      <c r="K358" s="55">
        <v>42</v>
      </c>
      <c r="L358" s="55">
        <v>26</v>
      </c>
      <c r="M358" s="55">
        <v>29</v>
      </c>
      <c r="N358" s="55">
        <v>35</v>
      </c>
      <c r="O358" s="60">
        <v>31</v>
      </c>
      <c r="P358" s="60">
        <v>44</v>
      </c>
      <c r="Q358" s="60">
        <v>33</v>
      </c>
      <c r="R358" s="34">
        <v>37</v>
      </c>
      <c r="S358" s="73">
        <v>515</v>
      </c>
      <c r="T358" s="32">
        <v>108</v>
      </c>
      <c r="U358" s="44">
        <v>114</v>
      </c>
      <c r="V358" s="73">
        <v>90</v>
      </c>
      <c r="W358" s="44">
        <v>108</v>
      </c>
    </row>
    <row r="359" spans="1:23" ht="14.1" customHeight="1" x14ac:dyDescent="0.3">
      <c r="A359" s="42"/>
      <c r="B359" s="125" t="s">
        <v>21</v>
      </c>
      <c r="C359" s="35" t="s">
        <v>20</v>
      </c>
      <c r="D359" s="72">
        <v>29</v>
      </c>
      <c r="E359" s="55">
        <v>34</v>
      </c>
      <c r="F359" s="55">
        <v>44</v>
      </c>
      <c r="G359" s="55">
        <v>25</v>
      </c>
      <c r="H359" s="55">
        <v>26</v>
      </c>
      <c r="I359" s="55">
        <v>36</v>
      </c>
      <c r="J359" s="55">
        <v>38</v>
      </c>
      <c r="K359" s="55">
        <v>42</v>
      </c>
      <c r="L359" s="55">
        <v>31</v>
      </c>
      <c r="M359" s="55">
        <v>29</v>
      </c>
      <c r="N359" s="55">
        <v>45</v>
      </c>
      <c r="O359" s="60">
        <v>48</v>
      </c>
      <c r="P359" s="60">
        <v>41</v>
      </c>
      <c r="Q359" s="60">
        <v>32</v>
      </c>
      <c r="R359" s="34">
        <v>45</v>
      </c>
      <c r="S359" s="73">
        <v>545</v>
      </c>
      <c r="T359" s="32">
        <v>121</v>
      </c>
      <c r="U359" s="44">
        <v>118</v>
      </c>
      <c r="V359" s="73">
        <v>105</v>
      </c>
      <c r="W359" s="44">
        <v>121</v>
      </c>
    </row>
    <row r="360" spans="1:23" ht="14.1" customHeight="1" x14ac:dyDescent="0.3">
      <c r="A360" s="42"/>
      <c r="B360" s="125" t="s">
        <v>9</v>
      </c>
      <c r="C360" s="35" t="s">
        <v>8</v>
      </c>
      <c r="D360" s="72">
        <v>30</v>
      </c>
      <c r="E360" s="55">
        <v>38</v>
      </c>
      <c r="F360" s="55">
        <v>25</v>
      </c>
      <c r="G360" s="55">
        <v>36</v>
      </c>
      <c r="H360" s="55">
        <v>23</v>
      </c>
      <c r="I360" s="55">
        <v>28</v>
      </c>
      <c r="J360" s="55">
        <v>27</v>
      </c>
      <c r="K360" s="55">
        <v>25</v>
      </c>
      <c r="L360" s="55">
        <v>27</v>
      </c>
      <c r="M360" s="55">
        <v>44</v>
      </c>
      <c r="N360" s="55">
        <v>37</v>
      </c>
      <c r="O360" s="55">
        <v>40</v>
      </c>
      <c r="P360" s="60">
        <v>29</v>
      </c>
      <c r="Q360" s="60">
        <v>25</v>
      </c>
      <c r="R360" s="34">
        <v>44</v>
      </c>
      <c r="S360" s="73">
        <v>478</v>
      </c>
      <c r="T360" s="32">
        <v>94</v>
      </c>
      <c r="U360" s="44">
        <v>98</v>
      </c>
      <c r="V360" s="73">
        <v>121</v>
      </c>
      <c r="W360" s="44">
        <v>54</v>
      </c>
    </row>
    <row r="361" spans="1:23" ht="14.1" customHeight="1" x14ac:dyDescent="0.3">
      <c r="A361" s="42"/>
      <c r="B361" s="125" t="s">
        <v>15</v>
      </c>
      <c r="C361" s="35" t="s">
        <v>14</v>
      </c>
      <c r="D361" s="72">
        <v>38</v>
      </c>
      <c r="E361" s="55">
        <v>39</v>
      </c>
      <c r="F361" s="55">
        <v>41</v>
      </c>
      <c r="G361" s="55">
        <v>39</v>
      </c>
      <c r="H361" s="55">
        <v>41</v>
      </c>
      <c r="I361" s="55">
        <v>41</v>
      </c>
      <c r="J361" s="55">
        <v>37</v>
      </c>
      <c r="K361" s="55">
        <v>45</v>
      </c>
      <c r="L361" s="55">
        <v>36</v>
      </c>
      <c r="M361" s="55">
        <v>40</v>
      </c>
      <c r="N361" s="55">
        <v>38</v>
      </c>
      <c r="O361" s="55">
        <v>34</v>
      </c>
      <c r="P361" s="60">
        <v>47</v>
      </c>
      <c r="Q361" s="60">
        <v>32</v>
      </c>
      <c r="R361" s="34">
        <v>38</v>
      </c>
      <c r="S361" s="73">
        <v>586</v>
      </c>
      <c r="T361" s="32">
        <v>113</v>
      </c>
      <c r="U361" s="44">
        <v>117</v>
      </c>
      <c r="V361" s="73">
        <v>112</v>
      </c>
      <c r="W361" s="44">
        <v>79</v>
      </c>
    </row>
    <row r="362" spans="1:23" ht="14.1" customHeight="1" thickBot="1" x14ac:dyDescent="0.35">
      <c r="A362" s="42"/>
      <c r="B362" s="125" t="s">
        <v>24</v>
      </c>
      <c r="C362" s="35" t="s">
        <v>23</v>
      </c>
      <c r="D362" s="72">
        <v>15</v>
      </c>
      <c r="E362" s="55">
        <v>19</v>
      </c>
      <c r="F362" s="55">
        <v>20</v>
      </c>
      <c r="G362" s="55">
        <v>22</v>
      </c>
      <c r="H362" s="55">
        <v>21</v>
      </c>
      <c r="I362" s="55">
        <v>30</v>
      </c>
      <c r="J362" s="55">
        <v>20</v>
      </c>
      <c r="K362" s="55">
        <v>23</v>
      </c>
      <c r="L362" s="55">
        <v>12</v>
      </c>
      <c r="M362" s="55">
        <v>25</v>
      </c>
      <c r="N362" s="55">
        <v>21</v>
      </c>
      <c r="O362" s="55">
        <v>16</v>
      </c>
      <c r="P362" s="55">
        <v>18</v>
      </c>
      <c r="Q362" s="60">
        <v>15</v>
      </c>
      <c r="R362" s="34">
        <v>13</v>
      </c>
      <c r="S362" s="74">
        <v>290</v>
      </c>
      <c r="T362" s="65">
        <v>49</v>
      </c>
      <c r="U362" s="66">
        <v>46</v>
      </c>
      <c r="V362" s="74">
        <v>55</v>
      </c>
      <c r="W362" s="66">
        <v>15</v>
      </c>
    </row>
    <row r="363" spans="1:23" s="25" customFormat="1" ht="14.1" customHeight="1" thickBot="1" x14ac:dyDescent="0.35">
      <c r="A363" s="41"/>
      <c r="B363" s="247" t="s">
        <v>334</v>
      </c>
      <c r="C363" s="248"/>
      <c r="D363" s="122">
        <v>243</v>
      </c>
      <c r="E363" s="120">
        <v>291</v>
      </c>
      <c r="F363" s="120">
        <v>288</v>
      </c>
      <c r="G363" s="120">
        <v>273</v>
      </c>
      <c r="H363" s="120">
        <v>272</v>
      </c>
      <c r="I363" s="120">
        <v>286</v>
      </c>
      <c r="J363" s="120">
        <v>256</v>
      </c>
      <c r="K363" s="120">
        <v>310</v>
      </c>
      <c r="L363" s="120">
        <v>254</v>
      </c>
      <c r="M363" s="120">
        <v>290</v>
      </c>
      <c r="N363" s="120">
        <v>297</v>
      </c>
      <c r="O363" s="120">
        <v>299</v>
      </c>
      <c r="P363" s="120">
        <v>294</v>
      </c>
      <c r="Q363" s="123">
        <v>258</v>
      </c>
      <c r="R363" s="124">
        <v>297</v>
      </c>
      <c r="S363" s="122">
        <v>4208</v>
      </c>
      <c r="T363" s="120">
        <v>851</v>
      </c>
      <c r="U363" s="121">
        <v>849</v>
      </c>
      <c r="V363" s="222">
        <v>721</v>
      </c>
      <c r="W363" s="70">
        <v>481</v>
      </c>
    </row>
    <row r="364" spans="1:23" s="39" customFormat="1" ht="27.9" customHeight="1" thickBot="1" x14ac:dyDescent="0.35">
      <c r="B364" s="56"/>
      <c r="D364" s="54"/>
      <c r="E364" s="55"/>
      <c r="F364" s="55"/>
      <c r="G364" s="55"/>
      <c r="H364" s="55"/>
      <c r="I364" s="55"/>
      <c r="J364" s="55"/>
      <c r="K364" s="55"/>
      <c r="L364" s="55"/>
      <c r="M364" s="55"/>
      <c r="N364" s="55"/>
      <c r="O364" s="55"/>
      <c r="P364" s="55"/>
      <c r="Q364" s="55"/>
      <c r="R364" s="55"/>
      <c r="S364" s="56"/>
      <c r="T364" s="56"/>
      <c r="U364" s="56"/>
    </row>
    <row r="365" spans="1:23" ht="14.1" customHeight="1" x14ac:dyDescent="0.3">
      <c r="A365" s="41" t="s">
        <v>229</v>
      </c>
      <c r="B365" s="38" t="s">
        <v>27</v>
      </c>
      <c r="C365" s="43" t="s">
        <v>237</v>
      </c>
      <c r="D365" s="71">
        <v>15</v>
      </c>
      <c r="E365" s="30">
        <v>16</v>
      </c>
      <c r="F365" s="30">
        <v>15</v>
      </c>
      <c r="G365" s="30">
        <v>11</v>
      </c>
      <c r="H365" s="30">
        <v>13</v>
      </c>
      <c r="I365" s="30">
        <v>7</v>
      </c>
      <c r="J365" s="30">
        <v>8</v>
      </c>
      <c r="K365" s="30">
        <v>16</v>
      </c>
      <c r="L365" s="30">
        <v>10</v>
      </c>
      <c r="M365" s="30">
        <v>7</v>
      </c>
      <c r="N365" s="30">
        <v>15</v>
      </c>
      <c r="O365" s="30">
        <v>14</v>
      </c>
      <c r="P365" s="30">
        <v>13</v>
      </c>
      <c r="Q365" s="30">
        <v>13</v>
      </c>
      <c r="R365" s="59">
        <v>15</v>
      </c>
      <c r="S365" s="71">
        <v>188</v>
      </c>
      <c r="T365" s="31">
        <v>40</v>
      </c>
      <c r="U365" s="45">
        <v>41</v>
      </c>
      <c r="V365" s="24"/>
    </row>
    <row r="366" spans="1:23" ht="14.1" customHeight="1" thickBot="1" x14ac:dyDescent="0.35">
      <c r="A366" s="42"/>
      <c r="B366" s="125" t="s">
        <v>46</v>
      </c>
      <c r="C366" s="35" t="s">
        <v>236</v>
      </c>
      <c r="D366" s="72">
        <v>7</v>
      </c>
      <c r="E366" s="55">
        <v>8</v>
      </c>
      <c r="F366" s="55">
        <v>9</v>
      </c>
      <c r="G366" s="55">
        <v>8</v>
      </c>
      <c r="H366" s="55">
        <v>16</v>
      </c>
      <c r="I366" s="55">
        <v>18</v>
      </c>
      <c r="J366" s="55">
        <v>15</v>
      </c>
      <c r="K366" s="55">
        <v>28</v>
      </c>
      <c r="L366" s="55">
        <v>18</v>
      </c>
      <c r="M366" s="55">
        <v>18</v>
      </c>
      <c r="N366" s="55">
        <v>7</v>
      </c>
      <c r="O366" s="55">
        <v>9</v>
      </c>
      <c r="P366" s="55">
        <v>25</v>
      </c>
      <c r="Q366" s="55">
        <v>21</v>
      </c>
      <c r="R366" s="34">
        <v>16</v>
      </c>
      <c r="S366" s="73">
        <v>223</v>
      </c>
      <c r="T366" s="32">
        <v>55</v>
      </c>
      <c r="U366" s="44">
        <v>62</v>
      </c>
      <c r="V366" s="24"/>
    </row>
    <row r="367" spans="1:23" ht="14.1" customHeight="1" x14ac:dyDescent="0.3">
      <c r="A367" s="42"/>
      <c r="B367" s="125" t="s">
        <v>328</v>
      </c>
      <c r="C367" s="35" t="s">
        <v>4</v>
      </c>
      <c r="D367" s="72">
        <v>19</v>
      </c>
      <c r="E367" s="55">
        <v>25</v>
      </c>
      <c r="F367" s="55">
        <v>18</v>
      </c>
      <c r="G367" s="55">
        <v>33</v>
      </c>
      <c r="H367" s="55">
        <v>18</v>
      </c>
      <c r="I367" s="55">
        <v>29</v>
      </c>
      <c r="J367" s="55">
        <v>20</v>
      </c>
      <c r="K367" s="55">
        <v>25</v>
      </c>
      <c r="L367" s="55">
        <v>13</v>
      </c>
      <c r="M367" s="55">
        <v>21</v>
      </c>
      <c r="N367" s="55">
        <v>29</v>
      </c>
      <c r="O367" s="55">
        <v>31</v>
      </c>
      <c r="P367" s="55">
        <v>28</v>
      </c>
      <c r="Q367" s="60">
        <v>26</v>
      </c>
      <c r="R367" s="34">
        <v>19</v>
      </c>
      <c r="S367" s="73">
        <v>354</v>
      </c>
      <c r="T367" s="32">
        <v>85</v>
      </c>
      <c r="U367" s="44">
        <v>73</v>
      </c>
      <c r="V367" s="71">
        <v>88</v>
      </c>
      <c r="W367" s="45">
        <v>26</v>
      </c>
    </row>
    <row r="368" spans="1:23" ht="14.1" customHeight="1" x14ac:dyDescent="0.3">
      <c r="A368" s="42"/>
      <c r="B368" s="125" t="s">
        <v>10</v>
      </c>
      <c r="C368" s="35" t="s">
        <v>235</v>
      </c>
      <c r="D368" s="72">
        <v>12</v>
      </c>
      <c r="E368" s="55">
        <v>14</v>
      </c>
      <c r="F368" s="55">
        <v>21</v>
      </c>
      <c r="G368" s="55">
        <v>19</v>
      </c>
      <c r="H368" s="55">
        <v>22</v>
      </c>
      <c r="I368" s="55">
        <v>39</v>
      </c>
      <c r="J368" s="55">
        <v>36</v>
      </c>
      <c r="K368" s="55">
        <v>33</v>
      </c>
      <c r="L368" s="55">
        <v>32</v>
      </c>
      <c r="M368" s="55">
        <v>35</v>
      </c>
      <c r="N368" s="55">
        <v>29</v>
      </c>
      <c r="O368" s="55">
        <v>26</v>
      </c>
      <c r="P368" s="60">
        <v>14</v>
      </c>
      <c r="Q368" s="60">
        <v>14</v>
      </c>
      <c r="R368" s="34">
        <v>16</v>
      </c>
      <c r="S368" s="73">
        <v>362</v>
      </c>
      <c r="T368" s="32">
        <v>54</v>
      </c>
      <c r="U368" s="44">
        <v>44</v>
      </c>
      <c r="V368" s="73">
        <v>90</v>
      </c>
      <c r="W368" s="44">
        <v>28</v>
      </c>
    </row>
    <row r="369" spans="1:23" ht="14.1" customHeight="1" x14ac:dyDescent="0.3">
      <c r="A369" s="42"/>
      <c r="B369" s="125" t="s">
        <v>125</v>
      </c>
      <c r="C369" s="35" t="s">
        <v>126</v>
      </c>
      <c r="D369" s="72">
        <v>12</v>
      </c>
      <c r="E369" s="55">
        <v>16</v>
      </c>
      <c r="F369" s="55">
        <v>21</v>
      </c>
      <c r="G369" s="55">
        <v>22</v>
      </c>
      <c r="H369" s="55">
        <v>20</v>
      </c>
      <c r="I369" s="55">
        <v>25</v>
      </c>
      <c r="J369" s="55">
        <v>18</v>
      </c>
      <c r="K369" s="55">
        <v>24</v>
      </c>
      <c r="L369" s="55">
        <v>19</v>
      </c>
      <c r="M369" s="55">
        <v>23</v>
      </c>
      <c r="N369" s="55">
        <v>17</v>
      </c>
      <c r="O369" s="60">
        <v>15</v>
      </c>
      <c r="P369" s="60">
        <v>30</v>
      </c>
      <c r="Q369" s="60">
        <v>41</v>
      </c>
      <c r="R369" s="34">
        <v>22</v>
      </c>
      <c r="S369" s="73">
        <v>325</v>
      </c>
      <c r="T369" s="32">
        <v>86</v>
      </c>
      <c r="U369" s="44">
        <v>93</v>
      </c>
      <c r="V369" s="73">
        <v>59</v>
      </c>
      <c r="W369" s="44">
        <v>86</v>
      </c>
    </row>
    <row r="370" spans="1:23" ht="14.1" customHeight="1" x14ac:dyDescent="0.3">
      <c r="A370" s="42"/>
      <c r="B370" s="125" t="s">
        <v>21</v>
      </c>
      <c r="C370" s="35" t="s">
        <v>20</v>
      </c>
      <c r="D370" s="72">
        <v>13</v>
      </c>
      <c r="E370" s="55">
        <v>13</v>
      </c>
      <c r="F370" s="55">
        <v>11</v>
      </c>
      <c r="G370" s="55">
        <v>6</v>
      </c>
      <c r="H370" s="55">
        <v>12</v>
      </c>
      <c r="I370" s="55">
        <v>13</v>
      </c>
      <c r="J370" s="55">
        <v>13</v>
      </c>
      <c r="K370" s="55">
        <v>12</v>
      </c>
      <c r="L370" s="55">
        <v>15</v>
      </c>
      <c r="M370" s="55">
        <v>19</v>
      </c>
      <c r="N370" s="55">
        <v>24</v>
      </c>
      <c r="O370" s="60">
        <v>25</v>
      </c>
      <c r="P370" s="60">
        <v>16</v>
      </c>
      <c r="Q370" s="60">
        <v>28</v>
      </c>
      <c r="R370" s="34">
        <v>16</v>
      </c>
      <c r="S370" s="73">
        <v>236</v>
      </c>
      <c r="T370" s="32">
        <v>69</v>
      </c>
      <c r="U370" s="44">
        <v>60</v>
      </c>
      <c r="V370" s="73">
        <v>58</v>
      </c>
      <c r="W370" s="44">
        <v>69</v>
      </c>
    </row>
    <row r="371" spans="1:23" ht="14.1" customHeight="1" x14ac:dyDescent="0.3">
      <c r="A371" s="42"/>
      <c r="B371" s="125" t="s">
        <v>9</v>
      </c>
      <c r="C371" s="35" t="s">
        <v>8</v>
      </c>
      <c r="D371" s="72">
        <v>6</v>
      </c>
      <c r="E371" s="55">
        <v>8</v>
      </c>
      <c r="F371" s="55">
        <v>5</v>
      </c>
      <c r="G371" s="55">
        <v>19</v>
      </c>
      <c r="H371" s="55">
        <v>15</v>
      </c>
      <c r="I371" s="55">
        <v>10</v>
      </c>
      <c r="J371" s="55">
        <v>19</v>
      </c>
      <c r="K371" s="55">
        <v>17</v>
      </c>
      <c r="L371" s="55">
        <v>20</v>
      </c>
      <c r="M371" s="55">
        <v>20</v>
      </c>
      <c r="N371" s="55">
        <v>35</v>
      </c>
      <c r="O371" s="55">
        <v>26</v>
      </c>
      <c r="P371" s="60">
        <v>24</v>
      </c>
      <c r="Q371" s="60">
        <v>14</v>
      </c>
      <c r="R371" s="34">
        <v>21</v>
      </c>
      <c r="S371" s="73">
        <v>259</v>
      </c>
      <c r="T371" s="32">
        <v>64</v>
      </c>
      <c r="U371" s="44">
        <v>59</v>
      </c>
      <c r="V371" s="73">
        <v>81</v>
      </c>
      <c r="W371" s="44">
        <v>38</v>
      </c>
    </row>
    <row r="372" spans="1:23" ht="14.1" customHeight="1" x14ac:dyDescent="0.3">
      <c r="A372" s="42"/>
      <c r="B372" s="125" t="s">
        <v>15</v>
      </c>
      <c r="C372" s="35" t="s">
        <v>14</v>
      </c>
      <c r="D372" s="72">
        <v>27</v>
      </c>
      <c r="E372" s="55">
        <v>30</v>
      </c>
      <c r="F372" s="55">
        <v>25</v>
      </c>
      <c r="G372" s="55">
        <v>27</v>
      </c>
      <c r="H372" s="55">
        <v>30</v>
      </c>
      <c r="I372" s="55">
        <v>36</v>
      </c>
      <c r="J372" s="55">
        <v>31</v>
      </c>
      <c r="K372" s="55">
        <v>21</v>
      </c>
      <c r="L372" s="55">
        <v>21</v>
      </c>
      <c r="M372" s="55">
        <v>18</v>
      </c>
      <c r="N372" s="55">
        <v>24</v>
      </c>
      <c r="O372" s="55">
        <v>28</v>
      </c>
      <c r="P372" s="60">
        <v>43</v>
      </c>
      <c r="Q372" s="60">
        <v>26</v>
      </c>
      <c r="R372" s="34">
        <v>22</v>
      </c>
      <c r="S372" s="73">
        <v>409</v>
      </c>
      <c r="T372" s="32">
        <v>97</v>
      </c>
      <c r="U372" s="44">
        <v>91</v>
      </c>
      <c r="V372" s="73">
        <v>70</v>
      </c>
      <c r="W372" s="44">
        <v>69</v>
      </c>
    </row>
    <row r="373" spans="1:23" ht="14.1" customHeight="1" thickBot="1" x14ac:dyDescent="0.35">
      <c r="A373" s="42"/>
      <c r="B373" s="125" t="s">
        <v>24</v>
      </c>
      <c r="C373" s="35" t="s">
        <v>23</v>
      </c>
      <c r="D373" s="72">
        <v>11</v>
      </c>
      <c r="E373" s="55">
        <v>5</v>
      </c>
      <c r="F373" s="55">
        <v>10</v>
      </c>
      <c r="G373" s="55">
        <v>16</v>
      </c>
      <c r="H373" s="55">
        <v>4</v>
      </c>
      <c r="I373" s="55">
        <v>15</v>
      </c>
      <c r="J373" s="55">
        <v>13</v>
      </c>
      <c r="K373" s="55">
        <v>17</v>
      </c>
      <c r="L373" s="55">
        <v>19</v>
      </c>
      <c r="M373" s="55">
        <v>9</v>
      </c>
      <c r="N373" s="55">
        <v>13</v>
      </c>
      <c r="O373" s="55">
        <v>11</v>
      </c>
      <c r="P373" s="55">
        <v>11</v>
      </c>
      <c r="Q373" s="60">
        <v>11</v>
      </c>
      <c r="R373" s="34">
        <v>22</v>
      </c>
      <c r="S373" s="74">
        <v>187</v>
      </c>
      <c r="T373" s="65">
        <v>33</v>
      </c>
      <c r="U373" s="66">
        <v>44</v>
      </c>
      <c r="V373" s="74">
        <v>35</v>
      </c>
      <c r="W373" s="66">
        <v>11</v>
      </c>
    </row>
    <row r="374" spans="1:23" s="25" customFormat="1" ht="14.1" customHeight="1" thickBot="1" x14ac:dyDescent="0.35">
      <c r="A374" s="41"/>
      <c r="B374" s="247" t="s">
        <v>334</v>
      </c>
      <c r="C374" s="248"/>
      <c r="D374" s="122">
        <v>122</v>
      </c>
      <c r="E374" s="120">
        <v>135</v>
      </c>
      <c r="F374" s="120">
        <v>135</v>
      </c>
      <c r="G374" s="120">
        <v>161</v>
      </c>
      <c r="H374" s="120">
        <v>150</v>
      </c>
      <c r="I374" s="120">
        <v>192</v>
      </c>
      <c r="J374" s="120">
        <v>173</v>
      </c>
      <c r="K374" s="120">
        <v>193</v>
      </c>
      <c r="L374" s="120">
        <v>167</v>
      </c>
      <c r="M374" s="120">
        <v>170</v>
      </c>
      <c r="N374" s="120">
        <v>193</v>
      </c>
      <c r="O374" s="120">
        <v>185</v>
      </c>
      <c r="P374" s="120">
        <v>204</v>
      </c>
      <c r="Q374" s="123">
        <v>194</v>
      </c>
      <c r="R374" s="124">
        <v>169</v>
      </c>
      <c r="S374" s="122">
        <v>2543</v>
      </c>
      <c r="T374" s="120">
        <v>583</v>
      </c>
      <c r="U374" s="121">
        <v>567</v>
      </c>
      <c r="V374" s="222">
        <v>481</v>
      </c>
      <c r="W374" s="70">
        <v>327</v>
      </c>
    </row>
    <row r="375" spans="1:23" ht="27.9" customHeight="1" x14ac:dyDescent="0.3"/>
  </sheetData>
  <mergeCells count="35">
    <mergeCell ref="B330:C330"/>
    <mergeCell ref="B341:C341"/>
    <mergeCell ref="B352:C352"/>
    <mergeCell ref="B363:C363"/>
    <mergeCell ref="B374:C374"/>
    <mergeCell ref="B275:C275"/>
    <mergeCell ref="B286:C286"/>
    <mergeCell ref="B297:C297"/>
    <mergeCell ref="B308:C308"/>
    <mergeCell ref="B319:C319"/>
    <mergeCell ref="B220:C220"/>
    <mergeCell ref="B231:C231"/>
    <mergeCell ref="B242:C242"/>
    <mergeCell ref="B253:C253"/>
    <mergeCell ref="B264:C264"/>
    <mergeCell ref="B165:C165"/>
    <mergeCell ref="B176:C176"/>
    <mergeCell ref="B187:C187"/>
    <mergeCell ref="B198:C198"/>
    <mergeCell ref="B209:C209"/>
    <mergeCell ref="B110:C110"/>
    <mergeCell ref="B121:C121"/>
    <mergeCell ref="B132:C132"/>
    <mergeCell ref="B143:C143"/>
    <mergeCell ref="B154:C154"/>
    <mergeCell ref="B55:C55"/>
    <mergeCell ref="B66:C66"/>
    <mergeCell ref="B77:C77"/>
    <mergeCell ref="B88:C88"/>
    <mergeCell ref="B99:C99"/>
    <mergeCell ref="B1:C1"/>
    <mergeCell ref="B11:C11"/>
    <mergeCell ref="B22:C22"/>
    <mergeCell ref="B33:C33"/>
    <mergeCell ref="B44:C44"/>
  </mergeCells>
  <pageMargins left="0.7" right="0.7" top="0.75" bottom="0.75" header="0.3" footer="0.3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65"/>
  <sheetViews>
    <sheetView zoomScaleNormal="100" workbookViewId="0">
      <pane xSplit="1" topLeftCell="B1" activePane="topRight" state="frozen"/>
      <selection pane="topRight"/>
    </sheetView>
  </sheetViews>
  <sheetFormatPr defaultColWidth="9.109375" defaultRowHeight="13.8" x14ac:dyDescent="0.3"/>
  <cols>
    <col min="1" max="1" width="15.6640625" style="56" customWidth="1"/>
    <col min="2" max="16" width="6.6640625" style="39" customWidth="1"/>
    <col min="17" max="19" width="9.6640625" style="57" customWidth="1"/>
    <col min="20" max="21" width="10.6640625" style="57" customWidth="1"/>
    <col min="22" max="22" width="1.6640625" style="40" customWidth="1"/>
    <col min="23" max="31" width="6.6640625" style="39" customWidth="1"/>
    <col min="32" max="32" width="6.6640625" style="40" customWidth="1"/>
    <col min="33" max="36" width="6.6640625" style="39" customWidth="1"/>
    <col min="37" max="37" width="6.6640625" style="40" customWidth="1"/>
    <col min="38" max="40" width="9.6640625" style="56" customWidth="1"/>
    <col min="41" max="42" width="10.6640625" style="56" customWidth="1"/>
    <col min="43" max="43" width="1.6640625" style="40" customWidth="1"/>
    <col min="44" max="47" width="6.6640625" style="39" customWidth="1"/>
    <col min="48" max="48" width="6.6640625" style="40" customWidth="1"/>
    <col min="49" max="51" width="6.6640625" style="39" customWidth="1"/>
    <col min="52" max="52" width="6.6640625" style="40" customWidth="1"/>
    <col min="53" max="56" width="6.6640625" style="39" customWidth="1"/>
    <col min="57" max="57" width="6.6640625" style="40" customWidth="1"/>
    <col min="58" max="58" width="6.6640625" style="39" customWidth="1"/>
    <col min="59" max="61" width="9.6640625" style="56" customWidth="1"/>
    <col min="62" max="63" width="10.6640625" style="56" customWidth="1"/>
    <col min="64" max="64" width="1.6640625" style="40" customWidth="1"/>
    <col min="65" max="79" width="6.6640625" style="39" customWidth="1"/>
    <col min="80" max="82" width="9.6640625" style="56" customWidth="1"/>
    <col min="83" max="84" width="10.6640625" style="56" customWidth="1"/>
    <col min="85" max="86" width="1.6640625" style="39" customWidth="1"/>
    <col min="87" max="16384" width="9.109375" style="39"/>
  </cols>
  <sheetData>
    <row r="1" spans="1:84" ht="14.1" customHeight="1" x14ac:dyDescent="0.3">
      <c r="A1" s="57"/>
      <c r="B1" s="253" t="s">
        <v>138</v>
      </c>
      <c r="C1" s="254"/>
      <c r="D1" s="254"/>
      <c r="E1" s="254"/>
      <c r="F1" s="254"/>
      <c r="G1" s="254"/>
      <c r="H1" s="254"/>
      <c r="I1" s="254"/>
      <c r="J1" s="254"/>
      <c r="K1" s="254"/>
      <c r="L1" s="254"/>
      <c r="M1" s="254"/>
      <c r="N1" s="254"/>
      <c r="O1" s="254"/>
      <c r="P1" s="254"/>
      <c r="Q1" s="254"/>
      <c r="R1" s="254"/>
      <c r="S1" s="254"/>
      <c r="T1" s="162"/>
      <c r="U1" s="167"/>
      <c r="V1" s="138"/>
      <c r="W1" s="255" t="s">
        <v>121</v>
      </c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  <c r="AM1" s="256"/>
      <c r="AN1" s="256"/>
      <c r="AO1" s="198"/>
      <c r="AP1" s="199"/>
      <c r="AQ1" s="138"/>
      <c r="AR1" s="257" t="s">
        <v>122</v>
      </c>
      <c r="AS1" s="258"/>
      <c r="AT1" s="258"/>
      <c r="AU1" s="258"/>
      <c r="AV1" s="258"/>
      <c r="AW1" s="258"/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00"/>
      <c r="BK1" s="201"/>
      <c r="BL1" s="138"/>
      <c r="BM1" s="251" t="s">
        <v>123</v>
      </c>
      <c r="BN1" s="252"/>
      <c r="BO1" s="252"/>
      <c r="BP1" s="252"/>
      <c r="BQ1" s="252"/>
      <c r="BR1" s="252"/>
      <c r="BS1" s="252"/>
      <c r="BT1" s="252"/>
      <c r="BU1" s="252"/>
      <c r="BV1" s="252"/>
      <c r="BW1" s="252"/>
      <c r="BX1" s="252"/>
      <c r="BY1" s="252"/>
      <c r="BZ1" s="252"/>
      <c r="CA1" s="252"/>
      <c r="CB1" s="252"/>
      <c r="CC1" s="252"/>
      <c r="CD1" s="252"/>
      <c r="CE1" s="202"/>
      <c r="CF1" s="203"/>
    </row>
    <row r="2" spans="1:84" s="141" customFormat="1" ht="14.1" customHeight="1" thickBot="1" x14ac:dyDescent="0.35">
      <c r="A2" s="139" t="s">
        <v>137</v>
      </c>
      <c r="B2" s="163">
        <v>2007</v>
      </c>
      <c r="C2" s="164">
        <v>2008</v>
      </c>
      <c r="D2" s="164">
        <v>2009</v>
      </c>
      <c r="E2" s="164">
        <v>2010</v>
      </c>
      <c r="F2" s="164">
        <v>2011</v>
      </c>
      <c r="G2" s="164">
        <v>2012</v>
      </c>
      <c r="H2" s="164">
        <v>2013</v>
      </c>
      <c r="I2" s="164">
        <v>2014</v>
      </c>
      <c r="J2" s="164">
        <v>2015</v>
      </c>
      <c r="K2" s="164">
        <v>2016</v>
      </c>
      <c r="L2" s="164">
        <v>2017</v>
      </c>
      <c r="M2" s="164">
        <v>2018</v>
      </c>
      <c r="N2" s="164">
        <v>2019</v>
      </c>
      <c r="O2" s="164">
        <v>2020</v>
      </c>
      <c r="P2" s="165">
        <v>2021</v>
      </c>
      <c r="Q2" s="166" t="s">
        <v>331</v>
      </c>
      <c r="R2" s="166" t="s">
        <v>335</v>
      </c>
      <c r="S2" s="166" t="s">
        <v>336</v>
      </c>
      <c r="T2" s="223" t="s">
        <v>415</v>
      </c>
      <c r="U2" s="225" t="s">
        <v>416</v>
      </c>
      <c r="V2" s="140"/>
      <c r="W2" s="163">
        <v>2007</v>
      </c>
      <c r="X2" s="164">
        <v>2008</v>
      </c>
      <c r="Y2" s="164">
        <v>2009</v>
      </c>
      <c r="Z2" s="164">
        <v>2010</v>
      </c>
      <c r="AA2" s="164">
        <v>2011</v>
      </c>
      <c r="AB2" s="164">
        <v>2012</v>
      </c>
      <c r="AC2" s="164">
        <v>2013</v>
      </c>
      <c r="AD2" s="164">
        <v>2014</v>
      </c>
      <c r="AE2" s="164">
        <v>2015</v>
      </c>
      <c r="AF2" s="164">
        <v>2016</v>
      </c>
      <c r="AG2" s="164">
        <v>2017</v>
      </c>
      <c r="AH2" s="164">
        <v>2018</v>
      </c>
      <c r="AI2" s="164">
        <v>2019</v>
      </c>
      <c r="AJ2" s="164">
        <v>2020</v>
      </c>
      <c r="AK2" s="165">
        <v>2021</v>
      </c>
      <c r="AL2" s="166" t="s">
        <v>331</v>
      </c>
      <c r="AM2" s="166" t="s">
        <v>335</v>
      </c>
      <c r="AN2" s="166" t="s">
        <v>336</v>
      </c>
      <c r="AO2" s="223" t="s">
        <v>415</v>
      </c>
      <c r="AP2" s="225" t="s">
        <v>416</v>
      </c>
      <c r="AQ2" s="140"/>
      <c r="AR2" s="163">
        <v>2007</v>
      </c>
      <c r="AS2" s="164">
        <v>2008</v>
      </c>
      <c r="AT2" s="164">
        <v>2009</v>
      </c>
      <c r="AU2" s="164">
        <v>2010</v>
      </c>
      <c r="AV2" s="164">
        <v>2011</v>
      </c>
      <c r="AW2" s="164">
        <v>2012</v>
      </c>
      <c r="AX2" s="164">
        <v>2013</v>
      </c>
      <c r="AY2" s="164">
        <v>2014</v>
      </c>
      <c r="AZ2" s="164">
        <v>2015</v>
      </c>
      <c r="BA2" s="164">
        <v>2016</v>
      </c>
      <c r="BB2" s="164">
        <v>2017</v>
      </c>
      <c r="BC2" s="164">
        <v>2018</v>
      </c>
      <c r="BD2" s="164">
        <v>2019</v>
      </c>
      <c r="BE2" s="164">
        <v>2020</v>
      </c>
      <c r="BF2" s="165">
        <v>2021</v>
      </c>
      <c r="BG2" s="166" t="s">
        <v>331</v>
      </c>
      <c r="BH2" s="166" t="s">
        <v>335</v>
      </c>
      <c r="BI2" s="166" t="s">
        <v>336</v>
      </c>
      <c r="BJ2" s="223" t="s">
        <v>415</v>
      </c>
      <c r="BK2" s="225" t="s">
        <v>416</v>
      </c>
      <c r="BL2" s="140"/>
      <c r="BM2" s="163">
        <v>2007</v>
      </c>
      <c r="BN2" s="164">
        <v>2008</v>
      </c>
      <c r="BO2" s="164">
        <v>2009</v>
      </c>
      <c r="BP2" s="164">
        <v>2010</v>
      </c>
      <c r="BQ2" s="164">
        <v>2011</v>
      </c>
      <c r="BR2" s="164">
        <v>2012</v>
      </c>
      <c r="BS2" s="164">
        <v>2013</v>
      </c>
      <c r="BT2" s="164">
        <v>2014</v>
      </c>
      <c r="BU2" s="164">
        <v>2015</v>
      </c>
      <c r="BV2" s="164">
        <v>2016</v>
      </c>
      <c r="BW2" s="164">
        <v>2017</v>
      </c>
      <c r="BX2" s="164">
        <v>2018</v>
      </c>
      <c r="BY2" s="164">
        <v>2019</v>
      </c>
      <c r="BZ2" s="164">
        <v>2020</v>
      </c>
      <c r="CA2" s="165">
        <v>2021</v>
      </c>
      <c r="CB2" s="166" t="s">
        <v>331</v>
      </c>
      <c r="CC2" s="166" t="s">
        <v>335</v>
      </c>
      <c r="CD2" s="166" t="s">
        <v>336</v>
      </c>
      <c r="CE2" s="223" t="s">
        <v>415</v>
      </c>
      <c r="CF2" s="225" t="s">
        <v>416</v>
      </c>
    </row>
    <row r="3" spans="1:84" ht="14.1" customHeight="1" x14ac:dyDescent="0.3">
      <c r="A3" s="152" t="s">
        <v>337</v>
      </c>
      <c r="B3" s="105">
        <v>2.5478723404255321</v>
      </c>
      <c r="C3" s="106">
        <v>2.6969696969696968</v>
      </c>
      <c r="D3" s="106">
        <v>2.606060606060606</v>
      </c>
      <c r="E3" s="106">
        <v>2.3787878787878789</v>
      </c>
      <c r="F3" s="106">
        <v>2.1979695431472082</v>
      </c>
      <c r="G3" s="106">
        <v>2.2929292929292928</v>
      </c>
      <c r="H3" s="106">
        <v>2.3535353535353534</v>
      </c>
      <c r="I3" s="106">
        <v>2.8585858585858586</v>
      </c>
      <c r="J3" s="106">
        <v>2.6818181818181817</v>
      </c>
      <c r="K3" s="106">
        <v>2.6464646464646466</v>
      </c>
      <c r="L3" s="106">
        <v>2.7668711656441718</v>
      </c>
      <c r="M3" s="106">
        <v>2.6649484536082473</v>
      </c>
      <c r="N3" s="106">
        <v>2.875</v>
      </c>
      <c r="O3" s="106">
        <v>2.5696969696969698</v>
      </c>
      <c r="P3" s="224">
        <v>2.8763440860215055</v>
      </c>
      <c r="Q3" s="157">
        <v>2.5977692575810387</v>
      </c>
      <c r="R3" s="107">
        <v>2.7096188747731396</v>
      </c>
      <c r="S3" s="46">
        <v>2.7826887661141804</v>
      </c>
      <c r="T3" s="107"/>
      <c r="U3" s="107"/>
      <c r="V3" s="142"/>
      <c r="W3" s="105">
        <v>0.23404255319148937</v>
      </c>
      <c r="X3" s="106">
        <v>0.19191919191919191</v>
      </c>
      <c r="Y3" s="106">
        <v>0.17676767676767677</v>
      </c>
      <c r="Z3" s="106">
        <v>0.20202020202020202</v>
      </c>
      <c r="AA3" s="106">
        <v>0.15736040609137056</v>
      </c>
      <c r="AB3" s="106">
        <v>0.29292929292929293</v>
      </c>
      <c r="AC3" s="106">
        <v>0.21212121212121213</v>
      </c>
      <c r="AD3" s="106">
        <v>0.24747474747474749</v>
      </c>
      <c r="AE3" s="106">
        <v>0.15151515151515152</v>
      </c>
      <c r="AF3" s="106">
        <v>0.18181818181818182</v>
      </c>
      <c r="AG3" s="106">
        <v>0.12883435582822086</v>
      </c>
      <c r="AH3" s="106">
        <v>0.19072164948453607</v>
      </c>
      <c r="AI3" s="106">
        <v>0.1875</v>
      </c>
      <c r="AJ3" s="106">
        <v>0.16363636363636364</v>
      </c>
      <c r="AK3" s="224">
        <v>0.19892473118279569</v>
      </c>
      <c r="AL3" s="157">
        <v>0.19553851516207738</v>
      </c>
      <c r="AM3" s="107">
        <v>0.18148820326678766</v>
      </c>
      <c r="AN3" s="46">
        <v>0.18416206261510129</v>
      </c>
      <c r="AO3" s="107"/>
      <c r="AP3" s="107"/>
      <c r="AQ3" s="142"/>
      <c r="AR3" s="105">
        <v>3.6489361702127661</v>
      </c>
      <c r="AS3" s="106">
        <v>3.702020202020202</v>
      </c>
      <c r="AT3" s="106">
        <v>3.4797979797979797</v>
      </c>
      <c r="AU3" s="106">
        <v>3.5454545454545454</v>
      </c>
      <c r="AV3" s="106">
        <v>3.7258883248730963</v>
      </c>
      <c r="AW3" s="106">
        <v>4.2777777777777777</v>
      </c>
      <c r="AX3" s="106">
        <v>3.6111111111111112</v>
      </c>
      <c r="AY3" s="106">
        <v>3.5050505050505052</v>
      </c>
      <c r="AZ3" s="106">
        <v>3.4747474747474749</v>
      </c>
      <c r="BA3" s="106">
        <v>4.0505050505050502</v>
      </c>
      <c r="BB3" s="106">
        <v>3.8957055214723928</v>
      </c>
      <c r="BC3" s="106">
        <v>3.6907216494845363</v>
      </c>
      <c r="BD3" s="106">
        <v>4.026041666666667</v>
      </c>
      <c r="BE3" s="106">
        <v>3.8060606060606061</v>
      </c>
      <c r="BF3" s="224">
        <v>4.28494623655914</v>
      </c>
      <c r="BG3" s="157">
        <v>3.7779714186127569</v>
      </c>
      <c r="BH3" s="107">
        <v>3.8421052631578947</v>
      </c>
      <c r="BI3" s="46">
        <v>4.0478821362799264</v>
      </c>
      <c r="BJ3" s="107"/>
      <c r="BK3" s="107"/>
      <c r="BL3" s="142"/>
      <c r="BM3" s="79">
        <v>6.889352818371608E-2</v>
      </c>
      <c r="BN3" s="80">
        <v>5.4307116104868915E-2</v>
      </c>
      <c r="BO3" s="80">
        <v>6.0077519379844964E-2</v>
      </c>
      <c r="BP3" s="80">
        <v>6.5817409766454352E-2</v>
      </c>
      <c r="BQ3" s="80">
        <v>7.6212471131639717E-2</v>
      </c>
      <c r="BR3" s="80">
        <v>6.6079295154185022E-2</v>
      </c>
      <c r="BS3" s="80">
        <v>7.2961373390557943E-2</v>
      </c>
      <c r="BT3" s="80">
        <v>5.8303886925795051E-2</v>
      </c>
      <c r="BU3" s="80">
        <v>5.6497175141242938E-2</v>
      </c>
      <c r="BV3" s="80">
        <v>7.061068702290077E-2</v>
      </c>
      <c r="BW3" s="80">
        <v>7.3170731707317069E-2</v>
      </c>
      <c r="BX3" s="81">
        <v>6.1895551257253385E-2</v>
      </c>
      <c r="BY3" s="81">
        <v>9.0579710144927536E-2</v>
      </c>
      <c r="BZ3" s="81">
        <v>6.8396226415094338E-2</v>
      </c>
      <c r="CA3" s="227">
        <v>0.11962616822429907</v>
      </c>
      <c r="CB3" s="95">
        <v>7.0978129612236679E-2</v>
      </c>
      <c r="CC3" s="96">
        <v>7.4346952444742126E-2</v>
      </c>
      <c r="CD3" s="47">
        <v>9.4639311714096619E-2</v>
      </c>
      <c r="CE3" s="96"/>
      <c r="CF3" s="96"/>
    </row>
    <row r="4" spans="1:84" ht="14.1" customHeight="1" thickBot="1" x14ac:dyDescent="0.35">
      <c r="A4" s="153" t="s">
        <v>338</v>
      </c>
      <c r="B4" s="105">
        <v>2.2250000000000001</v>
      </c>
      <c r="C4" s="106">
        <v>2.3166666666666669</v>
      </c>
      <c r="D4" s="106">
        <v>2.4249999999999998</v>
      </c>
      <c r="E4" s="106">
        <v>2.3891213389121337</v>
      </c>
      <c r="F4" s="106">
        <v>2.6416666666666666</v>
      </c>
      <c r="G4" s="106">
        <v>2.6458333333333335</v>
      </c>
      <c r="H4" s="106">
        <v>2.5833333333333335</v>
      </c>
      <c r="I4" s="106">
        <v>2.8041666666666667</v>
      </c>
      <c r="J4" s="106">
        <v>2.6875</v>
      </c>
      <c r="K4" s="106">
        <v>2.8166666666666669</v>
      </c>
      <c r="L4" s="106">
        <v>2.4874999999999998</v>
      </c>
      <c r="M4" s="106">
        <v>2.3833333333333333</v>
      </c>
      <c r="N4" s="106">
        <v>2.6750902527075811</v>
      </c>
      <c r="O4" s="106">
        <v>2.6074074074074076</v>
      </c>
      <c r="P4" s="36">
        <v>2.6770833333333335</v>
      </c>
      <c r="Q4" s="157">
        <v>2.5608508346795906</v>
      </c>
      <c r="R4" s="107">
        <v>2.5628970775095299</v>
      </c>
      <c r="S4" s="46">
        <v>2.6538922155688622</v>
      </c>
      <c r="T4" s="107"/>
      <c r="U4" s="107"/>
      <c r="V4" s="142"/>
      <c r="W4" s="105">
        <v>0.24166666666666667</v>
      </c>
      <c r="X4" s="106">
        <v>0.22500000000000001</v>
      </c>
      <c r="Y4" s="106">
        <v>0.14583333333333334</v>
      </c>
      <c r="Z4" s="106">
        <v>0.13807531380753138</v>
      </c>
      <c r="AA4" s="106">
        <v>0.13750000000000001</v>
      </c>
      <c r="AB4" s="106">
        <v>0.16666666666666666</v>
      </c>
      <c r="AC4" s="106">
        <v>0.20416666666666666</v>
      </c>
      <c r="AD4" s="106">
        <v>0.17499999999999999</v>
      </c>
      <c r="AE4" s="106">
        <v>0.1875</v>
      </c>
      <c r="AF4" s="106">
        <v>0.1875</v>
      </c>
      <c r="AG4" s="106">
        <v>0.10416666666666667</v>
      </c>
      <c r="AH4" s="106">
        <v>0.17083333333333334</v>
      </c>
      <c r="AI4" s="106">
        <v>0.18050541516245489</v>
      </c>
      <c r="AJ4" s="106">
        <v>0.19259259259259259</v>
      </c>
      <c r="AK4" s="36">
        <v>0.15277777777777779</v>
      </c>
      <c r="AL4" s="157">
        <v>0.17393645665051158</v>
      </c>
      <c r="AM4" s="107">
        <v>0.18170266836086404</v>
      </c>
      <c r="AN4" s="46">
        <v>0.17485029940119762</v>
      </c>
      <c r="AO4" s="107"/>
      <c r="AP4" s="107"/>
      <c r="AQ4" s="142"/>
      <c r="AR4" s="105">
        <v>4.3583333333333334</v>
      </c>
      <c r="AS4" s="106">
        <v>4.2666666666666666</v>
      </c>
      <c r="AT4" s="106">
        <v>3.9458333333333333</v>
      </c>
      <c r="AU4" s="106">
        <v>3.9748953974895396</v>
      </c>
      <c r="AV4" s="106">
        <v>3.7124999999999999</v>
      </c>
      <c r="AW4" s="106">
        <v>3.9208333333333334</v>
      </c>
      <c r="AX4" s="106">
        <v>4.1833333333333336</v>
      </c>
      <c r="AY4" s="106">
        <v>3.7333333333333334</v>
      </c>
      <c r="AZ4" s="106">
        <v>3.8833333333333333</v>
      </c>
      <c r="BA4" s="106">
        <v>3.95</v>
      </c>
      <c r="BB4" s="106">
        <v>3.7625000000000002</v>
      </c>
      <c r="BC4" s="106">
        <v>3.8875000000000002</v>
      </c>
      <c r="BD4" s="106">
        <v>4.1516245487364625</v>
      </c>
      <c r="BE4" s="106">
        <v>4.340740740740741</v>
      </c>
      <c r="BF4" s="36">
        <v>4.1215277777777777</v>
      </c>
      <c r="BG4" s="157">
        <v>4.018309100700054</v>
      </c>
      <c r="BH4" s="107">
        <v>4.1359593392630245</v>
      </c>
      <c r="BI4" s="46">
        <v>4.2023952095808381</v>
      </c>
      <c r="BJ4" s="107"/>
      <c r="BK4" s="107"/>
      <c r="BL4" s="142"/>
      <c r="BM4" s="79">
        <v>7.8651685393258425E-2</v>
      </c>
      <c r="BN4" s="80">
        <v>6.4748201438848921E-2</v>
      </c>
      <c r="BO4" s="80">
        <v>6.1855670103092786E-2</v>
      </c>
      <c r="BP4" s="80">
        <v>5.7793345008756568E-2</v>
      </c>
      <c r="BQ4" s="80">
        <v>6.4668769716088328E-2</v>
      </c>
      <c r="BR4" s="80">
        <v>6.4566929133858267E-2</v>
      </c>
      <c r="BS4" s="80">
        <v>5.4838709677419356E-2</v>
      </c>
      <c r="BT4" s="80">
        <v>5.4977711738484397E-2</v>
      </c>
      <c r="BU4" s="80">
        <v>8.3720930232558138E-2</v>
      </c>
      <c r="BV4" s="80">
        <v>7.9881656804733733E-2</v>
      </c>
      <c r="BW4" s="80">
        <v>5.5276381909547742E-2</v>
      </c>
      <c r="BX4" s="81">
        <v>6.2937062937062943E-2</v>
      </c>
      <c r="BY4" s="81">
        <v>9.3117408906882596E-2</v>
      </c>
      <c r="BZ4" s="81">
        <v>7.1022727272727279E-2</v>
      </c>
      <c r="CA4" s="37">
        <v>0.13359273670557717</v>
      </c>
      <c r="CB4" s="95">
        <v>7.3493849227210598E-2</v>
      </c>
      <c r="CC4" s="96">
        <v>7.6846802181457605E-2</v>
      </c>
      <c r="CD4" s="47">
        <v>0.10018050541516245</v>
      </c>
      <c r="CE4" s="96"/>
      <c r="CF4" s="96"/>
    </row>
    <row r="5" spans="1:84" ht="14.1" customHeight="1" x14ac:dyDescent="0.3">
      <c r="A5" s="153" t="s">
        <v>339</v>
      </c>
      <c r="B5" s="105">
        <v>2.4500000000000002</v>
      </c>
      <c r="C5" s="106">
        <v>2.6368421052631579</v>
      </c>
      <c r="D5" s="106">
        <v>2.4789473684210526</v>
      </c>
      <c r="E5" s="106">
        <v>2.7710526315789474</v>
      </c>
      <c r="F5" s="106">
        <v>2.7973684210526315</v>
      </c>
      <c r="G5" s="106">
        <v>2.8052631578947369</v>
      </c>
      <c r="H5" s="106">
        <v>2.7973684210526315</v>
      </c>
      <c r="I5" s="106">
        <v>2.7684210526315791</v>
      </c>
      <c r="J5" s="106">
        <v>2.5657894736842106</v>
      </c>
      <c r="K5" s="106">
        <v>2.7</v>
      </c>
      <c r="L5" s="106">
        <v>2.8</v>
      </c>
      <c r="M5" s="106">
        <v>2.6789473684210527</v>
      </c>
      <c r="N5" s="106">
        <v>2.8210526315789473</v>
      </c>
      <c r="O5" s="108">
        <v>2.7210526315789472</v>
      </c>
      <c r="P5" s="36">
        <v>2.6837837837837837</v>
      </c>
      <c r="Q5" s="157">
        <v>2.6984182776801404</v>
      </c>
      <c r="R5" s="107">
        <v>2.7403508771929825</v>
      </c>
      <c r="S5" s="46">
        <v>2.7424778761061948</v>
      </c>
      <c r="T5" s="156">
        <v>2.7666666666666666</v>
      </c>
      <c r="U5" s="104">
        <v>2.7210526315789472</v>
      </c>
      <c r="V5" s="142"/>
      <c r="W5" s="105">
        <v>0.13947368421052631</v>
      </c>
      <c r="X5" s="106">
        <v>0.16052631578947368</v>
      </c>
      <c r="Y5" s="106">
        <v>0.15789473684210525</v>
      </c>
      <c r="Z5" s="106">
        <v>0.1763157894736842</v>
      </c>
      <c r="AA5" s="106">
        <v>0.16578947368421051</v>
      </c>
      <c r="AB5" s="106">
        <v>0.1736842105263158</v>
      </c>
      <c r="AC5" s="106">
        <v>0.1368421052631579</v>
      </c>
      <c r="AD5" s="106">
        <v>0.13157894736842105</v>
      </c>
      <c r="AE5" s="106">
        <v>0.18421052631578946</v>
      </c>
      <c r="AF5" s="106">
        <v>0.15263157894736842</v>
      </c>
      <c r="AG5" s="106">
        <v>0.10789473684210527</v>
      </c>
      <c r="AH5" s="106">
        <v>9.7368421052631576E-2</v>
      </c>
      <c r="AI5" s="106">
        <v>0.12368421052631579</v>
      </c>
      <c r="AJ5" s="108">
        <v>0.11842105263157894</v>
      </c>
      <c r="AK5" s="36">
        <v>0.12702702702702703</v>
      </c>
      <c r="AL5" s="157">
        <v>0.14358523725834799</v>
      </c>
      <c r="AM5" s="107">
        <v>0.11315789473684211</v>
      </c>
      <c r="AN5" s="46">
        <v>0.12300884955752213</v>
      </c>
      <c r="AO5" s="156">
        <v>0.10964912280701754</v>
      </c>
      <c r="AP5" s="104">
        <v>0.11842105263157894</v>
      </c>
      <c r="AQ5" s="142"/>
      <c r="AR5" s="105">
        <v>3.2131578947368422</v>
      </c>
      <c r="AS5" s="106">
        <v>3.1657894736842107</v>
      </c>
      <c r="AT5" s="106">
        <v>3.1342105263157896</v>
      </c>
      <c r="AU5" s="106">
        <v>3.2342105263157896</v>
      </c>
      <c r="AV5" s="106">
        <v>3.236842105263158</v>
      </c>
      <c r="AW5" s="106">
        <v>3.0842105263157893</v>
      </c>
      <c r="AX5" s="106">
        <v>3.1</v>
      </c>
      <c r="AY5" s="106">
        <v>3.2052631578947368</v>
      </c>
      <c r="AZ5" s="106">
        <v>3.6473684210526316</v>
      </c>
      <c r="BA5" s="106">
        <v>3.168421052631579</v>
      </c>
      <c r="BB5" s="106">
        <v>3.6842105263157894</v>
      </c>
      <c r="BC5" s="106">
        <v>3.0894736842105264</v>
      </c>
      <c r="BD5" s="106">
        <v>3.2578947368421054</v>
      </c>
      <c r="BE5" s="108">
        <v>3.3973684210526316</v>
      </c>
      <c r="BF5" s="36">
        <v>2.8918918918918921</v>
      </c>
      <c r="BG5" s="157">
        <v>3.2346221441124778</v>
      </c>
      <c r="BH5" s="107">
        <v>3.2482456140350879</v>
      </c>
      <c r="BI5" s="46">
        <v>3.1849557522123892</v>
      </c>
      <c r="BJ5" s="156">
        <v>3.3438596491228072</v>
      </c>
      <c r="BK5" s="104">
        <v>3.3973684210526316</v>
      </c>
      <c r="BL5" s="142"/>
      <c r="BM5" s="79">
        <v>9.3447905477980667E-2</v>
      </c>
      <c r="BN5" s="80">
        <v>6.6866267465069865E-2</v>
      </c>
      <c r="BO5" s="80">
        <v>7.0063694267515922E-2</v>
      </c>
      <c r="BP5" s="80">
        <v>7.6923076923076927E-2</v>
      </c>
      <c r="BQ5" s="80">
        <v>7.4317968015051736E-2</v>
      </c>
      <c r="BR5" s="80">
        <v>6.6604127579737341E-2</v>
      </c>
      <c r="BS5" s="80">
        <v>6.3029162746942619E-2</v>
      </c>
      <c r="BT5" s="80">
        <v>6.939163498098859E-2</v>
      </c>
      <c r="BU5" s="80">
        <v>6.4615384615384616E-2</v>
      </c>
      <c r="BV5" s="80">
        <v>7.1150097465886936E-2</v>
      </c>
      <c r="BW5" s="80">
        <v>7.5187969924812026E-2</v>
      </c>
      <c r="BX5" s="81">
        <v>5.50098231827112E-2</v>
      </c>
      <c r="BY5" s="81">
        <v>7.742537313432836E-2</v>
      </c>
      <c r="BZ5" s="82">
        <v>6.673114119922631E-2</v>
      </c>
      <c r="CA5" s="37">
        <v>9.264853977844914E-2</v>
      </c>
      <c r="CB5" s="95">
        <v>7.2098475967174683E-2</v>
      </c>
      <c r="CC5" s="96">
        <v>6.6581306017925737E-2</v>
      </c>
      <c r="CD5" s="47">
        <v>7.8735075830913201E-2</v>
      </c>
      <c r="CE5" s="92">
        <v>6.9435637285986049E-2</v>
      </c>
      <c r="CF5" s="94">
        <v>6.673114119922631E-2</v>
      </c>
    </row>
    <row r="6" spans="1:84" ht="14.1" customHeight="1" x14ac:dyDescent="0.3">
      <c r="A6" s="153" t="s">
        <v>340</v>
      </c>
      <c r="B6" s="105">
        <v>2.4789473684210526</v>
      </c>
      <c r="C6" s="106">
        <v>2.6868421052631577</v>
      </c>
      <c r="D6" s="106">
        <v>2.8973684210526316</v>
      </c>
      <c r="E6" s="106">
        <v>2.7131578947368422</v>
      </c>
      <c r="F6" s="106">
        <v>2.7421052631578946</v>
      </c>
      <c r="G6" s="106">
        <v>2.763157894736842</v>
      </c>
      <c r="H6" s="106">
        <v>2.8710526315789475</v>
      </c>
      <c r="I6" s="106">
        <v>2.75</v>
      </c>
      <c r="J6" s="106">
        <v>2.655263157894737</v>
      </c>
      <c r="K6" s="106">
        <v>2.7335092348284959</v>
      </c>
      <c r="L6" s="106">
        <v>2.9421052631578948</v>
      </c>
      <c r="M6" s="106">
        <v>2.6947368421052631</v>
      </c>
      <c r="N6" s="108">
        <v>2.5868421052631581</v>
      </c>
      <c r="O6" s="108">
        <v>2.4789473684210526</v>
      </c>
      <c r="P6" s="36">
        <v>2.5216216216216214</v>
      </c>
      <c r="Q6" s="157">
        <v>2.7013534891896644</v>
      </c>
      <c r="R6" s="107">
        <v>2.5868421052631581</v>
      </c>
      <c r="S6" s="46">
        <v>2.5292035398230088</v>
      </c>
      <c r="T6" s="157">
        <v>2.7901668129938542</v>
      </c>
      <c r="U6" s="46">
        <v>2.5328947368421053</v>
      </c>
      <c r="V6" s="142"/>
      <c r="W6" s="105">
        <v>0.41842105263157897</v>
      </c>
      <c r="X6" s="106">
        <v>0.37894736842105264</v>
      </c>
      <c r="Y6" s="106">
        <v>0.37631578947368421</v>
      </c>
      <c r="Z6" s="106">
        <v>0.37631578947368421</v>
      </c>
      <c r="AA6" s="106">
        <v>0.28947368421052633</v>
      </c>
      <c r="AB6" s="106">
        <v>0.34210526315789475</v>
      </c>
      <c r="AC6" s="106">
        <v>0.36052631578947369</v>
      </c>
      <c r="AD6" s="106">
        <v>0.3</v>
      </c>
      <c r="AE6" s="106">
        <v>0.26578947368421052</v>
      </c>
      <c r="AF6" s="106">
        <v>0.28232189973614774</v>
      </c>
      <c r="AG6" s="106">
        <v>0.22631578947368422</v>
      </c>
      <c r="AH6" s="106">
        <v>0.18421052631578946</v>
      </c>
      <c r="AI6" s="108">
        <v>0.19736842105263158</v>
      </c>
      <c r="AJ6" s="108">
        <v>0.23421052631578948</v>
      </c>
      <c r="AK6" s="36">
        <v>0.19729729729729731</v>
      </c>
      <c r="AL6" s="157">
        <v>0.29548251010722448</v>
      </c>
      <c r="AM6" s="107">
        <v>0.20526315789473684</v>
      </c>
      <c r="AN6" s="46">
        <v>0.20973451327433629</v>
      </c>
      <c r="AO6" s="157">
        <v>0.23090430201931519</v>
      </c>
      <c r="AP6" s="46">
        <v>0.21578947368421053</v>
      </c>
      <c r="AQ6" s="142"/>
      <c r="AR6" s="105">
        <v>5.2105263157894735</v>
      </c>
      <c r="AS6" s="106">
        <v>5.1078947368421055</v>
      </c>
      <c r="AT6" s="106">
        <v>5.3210526315789473</v>
      </c>
      <c r="AU6" s="106">
        <v>5.0842105263157897</v>
      </c>
      <c r="AV6" s="106">
        <v>5.2131578947368418</v>
      </c>
      <c r="AW6" s="106">
        <v>5.7289473684210526</v>
      </c>
      <c r="AX6" s="106">
        <v>5.5894736842105264</v>
      </c>
      <c r="AY6" s="106">
        <v>5.0236842105263158</v>
      </c>
      <c r="AZ6" s="106">
        <v>5.35</v>
      </c>
      <c r="BA6" s="106">
        <v>5.3905013192612135</v>
      </c>
      <c r="BB6" s="106">
        <v>5.0763157894736839</v>
      </c>
      <c r="BC6" s="106">
        <v>4.8947368421052628</v>
      </c>
      <c r="BD6" s="108">
        <v>5.007894736842105</v>
      </c>
      <c r="BE6" s="108">
        <v>4.9763157894736842</v>
      </c>
      <c r="BF6" s="36">
        <v>4.3648648648648649</v>
      </c>
      <c r="BG6" s="157">
        <v>5.1573211460713662</v>
      </c>
      <c r="BH6" s="107">
        <v>4.9596491228070176</v>
      </c>
      <c r="BI6" s="46">
        <v>4.7867256637168145</v>
      </c>
      <c r="BJ6" s="157">
        <v>5.1202809482001754</v>
      </c>
      <c r="BK6" s="46">
        <v>4.992105263157895</v>
      </c>
      <c r="BL6" s="142"/>
      <c r="BM6" s="79">
        <v>9.1295116772823773E-2</v>
      </c>
      <c r="BN6" s="80">
        <v>8.7169441723800201E-2</v>
      </c>
      <c r="BO6" s="80">
        <v>7.5386012715712991E-2</v>
      </c>
      <c r="BP6" s="80">
        <v>5.33462657613967E-2</v>
      </c>
      <c r="BQ6" s="80">
        <v>8.3493282149712092E-2</v>
      </c>
      <c r="BR6" s="80">
        <v>7.5238095238095243E-2</v>
      </c>
      <c r="BS6" s="80">
        <v>8.2493125572868933E-2</v>
      </c>
      <c r="BT6" s="80">
        <v>7.4641148325358855E-2</v>
      </c>
      <c r="BU6" s="80">
        <v>8.126858275520317E-2</v>
      </c>
      <c r="BV6" s="80">
        <v>6.4671814671814667E-2</v>
      </c>
      <c r="BW6" s="80">
        <v>7.5134168157423978E-2</v>
      </c>
      <c r="BX6" s="81">
        <v>7.8125E-2</v>
      </c>
      <c r="BY6" s="82">
        <v>0.10579857578840285</v>
      </c>
      <c r="BZ6" s="82">
        <v>0.12845010615711253</v>
      </c>
      <c r="CA6" s="37">
        <v>0.10610932475884244</v>
      </c>
      <c r="CB6" s="95">
        <v>8.3550234252993238E-2</v>
      </c>
      <c r="CC6" s="96">
        <v>0.10342488979315022</v>
      </c>
      <c r="CD6" s="47">
        <v>0.11336599020293912</v>
      </c>
      <c r="CE6" s="95">
        <v>7.268722466960352E-2</v>
      </c>
      <c r="CF6" s="47">
        <v>0.11688311688311688</v>
      </c>
    </row>
    <row r="7" spans="1:84" ht="14.1" customHeight="1" x14ac:dyDescent="0.3">
      <c r="A7" s="153" t="s">
        <v>341</v>
      </c>
      <c r="B7" s="105">
        <v>2.7352941176470589</v>
      </c>
      <c r="C7" s="106">
        <v>2.8104575163398691</v>
      </c>
      <c r="D7" s="106">
        <v>2.9215686274509802</v>
      </c>
      <c r="E7" s="106">
        <v>2.8300653594771243</v>
      </c>
      <c r="F7" s="106">
        <v>2.9215686274509802</v>
      </c>
      <c r="G7" s="106">
        <v>2.8594771241830066</v>
      </c>
      <c r="H7" s="106">
        <v>2.9346405228758168</v>
      </c>
      <c r="I7" s="106">
        <v>3.1601307189542482</v>
      </c>
      <c r="J7" s="106">
        <v>2.7549019607843137</v>
      </c>
      <c r="K7" s="106">
        <v>2.8300653594771243</v>
      </c>
      <c r="L7" s="106">
        <v>2.8660130718954249</v>
      </c>
      <c r="M7" s="108">
        <v>2.7941176470588234</v>
      </c>
      <c r="N7" s="108">
        <v>3.1797385620915031</v>
      </c>
      <c r="O7" s="108">
        <v>3.2091503267973858</v>
      </c>
      <c r="P7" s="36">
        <v>3.0067340067340069</v>
      </c>
      <c r="Q7" s="157">
        <v>2.9207596594629992</v>
      </c>
      <c r="R7" s="107">
        <v>3.0610021786492374</v>
      </c>
      <c r="S7" s="46">
        <v>3.1331133113311331</v>
      </c>
      <c r="T7" s="157">
        <v>2.8169934640522878</v>
      </c>
      <c r="U7" s="46">
        <v>3.0610021786492374</v>
      </c>
      <c r="V7" s="142"/>
      <c r="W7" s="105">
        <v>0.20261437908496732</v>
      </c>
      <c r="X7" s="106">
        <v>0.15686274509803921</v>
      </c>
      <c r="Y7" s="106">
        <v>0.19934640522875818</v>
      </c>
      <c r="Z7" s="106">
        <v>0.13071895424836602</v>
      </c>
      <c r="AA7" s="106">
        <v>0.18627450980392157</v>
      </c>
      <c r="AB7" s="106">
        <v>0.18627450980392157</v>
      </c>
      <c r="AC7" s="106">
        <v>0.20588235294117646</v>
      </c>
      <c r="AD7" s="106">
        <v>0.18627450980392157</v>
      </c>
      <c r="AE7" s="106">
        <v>0.17320261437908496</v>
      </c>
      <c r="AF7" s="106">
        <v>0.13071895424836602</v>
      </c>
      <c r="AG7" s="106">
        <v>0.18627450980392157</v>
      </c>
      <c r="AH7" s="108">
        <v>0.13725490196078433</v>
      </c>
      <c r="AI7" s="108">
        <v>0.13725490196078433</v>
      </c>
      <c r="AJ7" s="108">
        <v>0.17973856209150327</v>
      </c>
      <c r="AK7" s="36">
        <v>0.10774410774410774</v>
      </c>
      <c r="AL7" s="157">
        <v>0.16721239903951102</v>
      </c>
      <c r="AM7" s="107">
        <v>0.15141612200435731</v>
      </c>
      <c r="AN7" s="46">
        <v>0.14191419141914191</v>
      </c>
      <c r="AO7" s="157">
        <v>0.16339869281045752</v>
      </c>
      <c r="AP7" s="46">
        <v>0.15141612200435731</v>
      </c>
      <c r="AQ7" s="142"/>
      <c r="AR7" s="105">
        <v>3.7287581699346406</v>
      </c>
      <c r="AS7" s="106">
        <v>3.6372549019607843</v>
      </c>
      <c r="AT7" s="106">
        <v>3.869281045751634</v>
      </c>
      <c r="AU7" s="106">
        <v>3.4281045751633985</v>
      </c>
      <c r="AV7" s="106">
        <v>3.4313725490196076</v>
      </c>
      <c r="AW7" s="106">
        <v>3.522875816993464</v>
      </c>
      <c r="AX7" s="106">
        <v>3.7058823529411766</v>
      </c>
      <c r="AY7" s="106">
        <v>3.4869281045751634</v>
      </c>
      <c r="AZ7" s="106">
        <v>3.6797385620915031</v>
      </c>
      <c r="BA7" s="106">
        <v>3.892156862745098</v>
      </c>
      <c r="BB7" s="106">
        <v>3.8039215686274508</v>
      </c>
      <c r="BC7" s="108">
        <v>3.3627450980392157</v>
      </c>
      <c r="BD7" s="108">
        <v>3.3725490196078431</v>
      </c>
      <c r="BE7" s="108">
        <v>3.8758169934640523</v>
      </c>
      <c r="BF7" s="36">
        <v>3.6262626262626263</v>
      </c>
      <c r="BG7" s="157">
        <v>3.628247107618424</v>
      </c>
      <c r="BH7" s="107">
        <v>3.5370370370370372</v>
      </c>
      <c r="BI7" s="46">
        <v>3.6248624862486247</v>
      </c>
      <c r="BJ7" s="157">
        <v>3.7919389978213509</v>
      </c>
      <c r="BK7" s="46">
        <v>3.5370370370370372</v>
      </c>
      <c r="BL7" s="142"/>
      <c r="BM7" s="79">
        <v>5.4958183990442055E-2</v>
      </c>
      <c r="BN7" s="80">
        <v>5.4651162790697677E-2</v>
      </c>
      <c r="BO7" s="80">
        <v>5.8165548098434001E-2</v>
      </c>
      <c r="BP7" s="80">
        <v>4.5034642032332567E-2</v>
      </c>
      <c r="BQ7" s="80">
        <v>6.3758389261744972E-2</v>
      </c>
      <c r="BR7" s="80">
        <v>6.9714285714285715E-2</v>
      </c>
      <c r="BS7" s="80">
        <v>6.9042316258351888E-2</v>
      </c>
      <c r="BT7" s="80">
        <v>6.5149948293691834E-2</v>
      </c>
      <c r="BU7" s="80">
        <v>6.8801897983392646E-2</v>
      </c>
      <c r="BV7" s="80">
        <v>7.5057736720554269E-2</v>
      </c>
      <c r="BW7" s="80">
        <v>7.8677309007981755E-2</v>
      </c>
      <c r="BX7" s="82">
        <v>7.4853801169590645E-2</v>
      </c>
      <c r="BY7" s="82">
        <v>7.3997944501541624E-2</v>
      </c>
      <c r="BZ7" s="82">
        <v>6.008146639511202E-2</v>
      </c>
      <c r="CA7" s="37">
        <v>8.9585666293393054E-2</v>
      </c>
      <c r="CB7" s="95">
        <v>6.6816143497757843E-2</v>
      </c>
      <c r="CC7" s="96">
        <v>6.9395017793594305E-2</v>
      </c>
      <c r="CD7" s="47">
        <v>7.4087078651685387E-2</v>
      </c>
      <c r="CE7" s="95">
        <v>7.4245939675174011E-2</v>
      </c>
      <c r="CF7" s="47">
        <v>6.9395017793594305E-2</v>
      </c>
    </row>
    <row r="8" spans="1:84" ht="14.1" customHeight="1" x14ac:dyDescent="0.3">
      <c r="A8" s="153" t="s">
        <v>342</v>
      </c>
      <c r="B8" s="105">
        <v>2.5499999999999998</v>
      </c>
      <c r="C8" s="106">
        <v>2.5526315789473686</v>
      </c>
      <c r="D8" s="106">
        <v>2.6</v>
      </c>
      <c r="E8" s="106">
        <v>2.6300578034682083</v>
      </c>
      <c r="F8" s="106">
        <v>2.513157894736842</v>
      </c>
      <c r="G8" s="106">
        <v>2.5578947368421052</v>
      </c>
      <c r="H8" s="106">
        <v>2.6385224274406331</v>
      </c>
      <c r="I8" s="106">
        <v>2.7236842105263159</v>
      </c>
      <c r="J8" s="106">
        <v>2.6947368421052631</v>
      </c>
      <c r="K8" s="106">
        <v>2.5763157894736843</v>
      </c>
      <c r="L8" s="106">
        <v>2.9551451187335092</v>
      </c>
      <c r="M8" s="108">
        <v>2.6763157894736844</v>
      </c>
      <c r="N8" s="108">
        <v>2.6815789473684211</v>
      </c>
      <c r="O8" s="108">
        <v>3.0368421052631578</v>
      </c>
      <c r="P8" s="36">
        <v>3.0704607046070462</v>
      </c>
      <c r="Q8" s="157">
        <v>2.6967981602688837</v>
      </c>
      <c r="R8" s="107">
        <v>2.7982456140350878</v>
      </c>
      <c r="S8" s="46">
        <v>2.9282550930026572</v>
      </c>
      <c r="T8" s="157">
        <v>2.7418788410886741</v>
      </c>
      <c r="U8" s="46">
        <v>2.7982456140350878</v>
      </c>
      <c r="V8" s="142"/>
      <c r="W8" s="105">
        <v>0.37894736842105264</v>
      </c>
      <c r="X8" s="106">
        <v>0.30789473684210528</v>
      </c>
      <c r="Y8" s="106">
        <v>0.3</v>
      </c>
      <c r="Z8" s="106">
        <v>0.31213872832369943</v>
      </c>
      <c r="AA8" s="106">
        <v>0.26578947368421052</v>
      </c>
      <c r="AB8" s="106">
        <v>0.26315789473684209</v>
      </c>
      <c r="AC8" s="106">
        <v>0.31398416886543534</v>
      </c>
      <c r="AD8" s="106">
        <v>0.27368421052631581</v>
      </c>
      <c r="AE8" s="106">
        <v>0.3</v>
      </c>
      <c r="AF8" s="106">
        <v>0.33157894736842103</v>
      </c>
      <c r="AG8" s="106">
        <v>0.24274406332453827</v>
      </c>
      <c r="AH8" s="108">
        <v>0.23684210526315788</v>
      </c>
      <c r="AI8" s="108">
        <v>0.23157894736842105</v>
      </c>
      <c r="AJ8" s="108">
        <v>0.25</v>
      </c>
      <c r="AK8" s="36">
        <v>0.17073170731707318</v>
      </c>
      <c r="AL8" s="157">
        <v>0.27861312577392533</v>
      </c>
      <c r="AM8" s="107">
        <v>0.23947368421052631</v>
      </c>
      <c r="AN8" s="46">
        <v>0.21789193976970769</v>
      </c>
      <c r="AO8" s="157">
        <v>0.29148375768217732</v>
      </c>
      <c r="AP8" s="46">
        <v>0.23947368421052631</v>
      </c>
      <c r="AQ8" s="142"/>
      <c r="AR8" s="105">
        <v>4.6526315789473687</v>
      </c>
      <c r="AS8" s="106">
        <v>4.7131578947368418</v>
      </c>
      <c r="AT8" s="106">
        <v>4.3763157894736846</v>
      </c>
      <c r="AU8" s="106">
        <v>4.5606936416184976</v>
      </c>
      <c r="AV8" s="106">
        <v>3.9921052631578946</v>
      </c>
      <c r="AW8" s="106">
        <v>4.4263157894736844</v>
      </c>
      <c r="AX8" s="106">
        <v>4.9050131926121372</v>
      </c>
      <c r="AY8" s="106">
        <v>4.7184210526315793</v>
      </c>
      <c r="AZ8" s="106">
        <v>5</v>
      </c>
      <c r="BA8" s="106">
        <v>5.0447368421052632</v>
      </c>
      <c r="BB8" s="106">
        <v>4.5197889182058049</v>
      </c>
      <c r="BC8" s="108">
        <v>3.9473684210526314</v>
      </c>
      <c r="BD8" s="108">
        <v>4.5394736842105265</v>
      </c>
      <c r="BE8" s="108">
        <v>4.9078947368421053</v>
      </c>
      <c r="BF8" s="36">
        <v>4.3279132791327912</v>
      </c>
      <c r="BG8" s="157">
        <v>4.5759773571554927</v>
      </c>
      <c r="BH8" s="107">
        <v>4.4649122807017543</v>
      </c>
      <c r="BI8" s="46">
        <v>4.5943312666076173</v>
      </c>
      <c r="BJ8" s="157">
        <v>4.8551360842844602</v>
      </c>
      <c r="BK8" s="46">
        <v>4.4649122807017543</v>
      </c>
      <c r="BL8" s="142"/>
      <c r="BM8" s="79">
        <v>0.10319917440660474</v>
      </c>
      <c r="BN8" s="80">
        <v>9.5876288659793821E-2</v>
      </c>
      <c r="BO8" s="80">
        <v>9.6153846153846159E-2</v>
      </c>
      <c r="BP8" s="80">
        <v>8.0219780219780226E-2</v>
      </c>
      <c r="BQ8" s="80">
        <v>7.6439790575916225E-2</v>
      </c>
      <c r="BR8" s="80">
        <v>0.102880658436214</v>
      </c>
      <c r="BS8" s="80">
        <v>9.5000000000000001E-2</v>
      </c>
      <c r="BT8" s="80">
        <v>9.5652173913043481E-2</v>
      </c>
      <c r="BU8" s="80">
        <v>8.0078125E-2</v>
      </c>
      <c r="BV8" s="80">
        <v>9.3973442288049033E-2</v>
      </c>
      <c r="BW8" s="80">
        <v>8.3928571428571422E-2</v>
      </c>
      <c r="BX8" s="82">
        <v>8.5545722713864306E-2</v>
      </c>
      <c r="BY8" s="82">
        <v>9.2247301275760543E-2</v>
      </c>
      <c r="BZ8" s="82">
        <v>0.1291161178509532</v>
      </c>
      <c r="CA8" s="37">
        <v>0.10503089143865843</v>
      </c>
      <c r="CB8" s="95">
        <v>9.4785175467366353E-2</v>
      </c>
      <c r="CC8" s="96">
        <v>0.10344827586206896</v>
      </c>
      <c r="CD8" s="47">
        <v>0.10949788263762855</v>
      </c>
      <c r="CE8" s="95">
        <v>8.5814921549791867E-2</v>
      </c>
      <c r="CF8" s="47">
        <v>0.10344827586206896</v>
      </c>
    </row>
    <row r="9" spans="1:84" ht="14.1" customHeight="1" x14ac:dyDescent="0.3">
      <c r="A9" s="153" t="s">
        <v>343</v>
      </c>
      <c r="B9" s="105">
        <v>2.2592592592592591</v>
      </c>
      <c r="C9" s="106">
        <v>2.2842105263157895</v>
      </c>
      <c r="D9" s="106">
        <v>2.2578947368421054</v>
      </c>
      <c r="E9" s="106">
        <v>2.4105263157894736</v>
      </c>
      <c r="F9" s="106">
        <v>2.3421052631578947</v>
      </c>
      <c r="G9" s="106">
        <v>2.5157894736842104</v>
      </c>
      <c r="H9" s="106">
        <v>2.5447368421052632</v>
      </c>
      <c r="I9" s="106">
        <v>2.4564643799472297</v>
      </c>
      <c r="J9" s="106">
        <v>2.4921052631578946</v>
      </c>
      <c r="K9" s="106">
        <v>2.5263157894736841</v>
      </c>
      <c r="L9" s="106">
        <v>2.6190476190476191</v>
      </c>
      <c r="M9" s="106">
        <v>2.7184210526315788</v>
      </c>
      <c r="N9" s="108">
        <v>2.5578947368421052</v>
      </c>
      <c r="O9" s="108">
        <v>2.5232974910394264</v>
      </c>
      <c r="P9" s="36">
        <v>2.7723577235772359</v>
      </c>
      <c r="Q9" s="157">
        <v>2.4841483073616337</v>
      </c>
      <c r="R9" s="107">
        <v>2.6073147256977864</v>
      </c>
      <c r="S9" s="46">
        <v>2.6254863813229572</v>
      </c>
      <c r="T9" s="157">
        <v>2.6212653778558876</v>
      </c>
      <c r="U9" s="46">
        <v>2.5432473444613048</v>
      </c>
      <c r="V9" s="142"/>
      <c r="W9" s="105">
        <v>0.20105820105820105</v>
      </c>
      <c r="X9" s="106">
        <v>0.1763157894736842</v>
      </c>
      <c r="Y9" s="106">
        <v>0.14473684210526316</v>
      </c>
      <c r="Z9" s="106">
        <v>0.21842105263157896</v>
      </c>
      <c r="AA9" s="106">
        <v>0.20526315789473684</v>
      </c>
      <c r="AB9" s="106">
        <v>0.26842105263157895</v>
      </c>
      <c r="AC9" s="106">
        <v>0.27894736842105261</v>
      </c>
      <c r="AD9" s="106">
        <v>0.22955145118733508</v>
      </c>
      <c r="AE9" s="106">
        <v>0.20263157894736841</v>
      </c>
      <c r="AF9" s="106">
        <v>0.30263157894736842</v>
      </c>
      <c r="AG9" s="106">
        <v>0.25661375661375663</v>
      </c>
      <c r="AH9" s="106">
        <v>0.22894736842105262</v>
      </c>
      <c r="AI9" s="108">
        <v>0.26052631578947366</v>
      </c>
      <c r="AJ9" s="108">
        <v>0.25089605734767023</v>
      </c>
      <c r="AK9" s="36">
        <v>0.27371273712737126</v>
      </c>
      <c r="AL9" s="157">
        <v>0.23284972237148485</v>
      </c>
      <c r="AM9" s="107">
        <v>0.24639076034648702</v>
      </c>
      <c r="AN9" s="46">
        <v>0.26264591439688717</v>
      </c>
      <c r="AO9" s="157">
        <v>0.26274165202108962</v>
      </c>
      <c r="AP9" s="46">
        <v>0.25644916540212442</v>
      </c>
      <c r="AQ9" s="142"/>
      <c r="AR9" s="105">
        <v>3.5317460317460316</v>
      </c>
      <c r="AS9" s="106">
        <v>3.3078947368421052</v>
      </c>
      <c r="AT9" s="106">
        <v>3.4210526315789473</v>
      </c>
      <c r="AU9" s="106">
        <v>3.5342105263157895</v>
      </c>
      <c r="AV9" s="106">
        <v>3.3657894736842104</v>
      </c>
      <c r="AW9" s="106">
        <v>3.6921052631578948</v>
      </c>
      <c r="AX9" s="106">
        <v>3.2736842105263158</v>
      </c>
      <c r="AY9" s="106">
        <v>3.2005277044854883</v>
      </c>
      <c r="AZ9" s="106">
        <v>3.3736842105263158</v>
      </c>
      <c r="BA9" s="106">
        <v>3.8289473684210527</v>
      </c>
      <c r="BB9" s="106">
        <v>3.35978835978836</v>
      </c>
      <c r="BC9" s="106">
        <v>3.736842105263158</v>
      </c>
      <c r="BD9" s="108">
        <v>3.5921052631578947</v>
      </c>
      <c r="BE9" s="108">
        <v>3.6200716845878138</v>
      </c>
      <c r="BF9" s="36">
        <v>3.7994579945799458</v>
      </c>
      <c r="BG9" s="157">
        <v>3.5067168189145619</v>
      </c>
      <c r="BH9" s="107">
        <v>3.6525505293551492</v>
      </c>
      <c r="BI9" s="46">
        <v>3.6741245136186769</v>
      </c>
      <c r="BJ9" s="157">
        <v>3.6423550087873462</v>
      </c>
      <c r="BK9" s="46">
        <v>3.6039453717754175</v>
      </c>
      <c r="BL9" s="142"/>
      <c r="BM9" s="79">
        <v>9.0163934426229511E-2</v>
      </c>
      <c r="BN9" s="80">
        <v>7.0276497695852536E-2</v>
      </c>
      <c r="BO9" s="80">
        <v>5.2447552447552448E-2</v>
      </c>
      <c r="BP9" s="80">
        <v>7.3144104803493454E-2</v>
      </c>
      <c r="BQ9" s="80">
        <v>6.0674157303370786E-2</v>
      </c>
      <c r="BR9" s="80">
        <v>0.10251046025104603</v>
      </c>
      <c r="BS9" s="80">
        <v>6.3081695966907964E-2</v>
      </c>
      <c r="BT9" s="80">
        <v>7.1965628356605804E-2</v>
      </c>
      <c r="BU9" s="80">
        <v>0.10454065469904963</v>
      </c>
      <c r="BV9" s="80">
        <v>6.6666666666666666E-2</v>
      </c>
      <c r="BW9" s="80">
        <v>9.494949494949495E-2</v>
      </c>
      <c r="BX9" s="81">
        <v>9.3901258470474341E-2</v>
      </c>
      <c r="BY9" s="82">
        <v>0.10082304526748971</v>
      </c>
      <c r="BZ9" s="82">
        <v>8.8068181818181823E-2</v>
      </c>
      <c r="CA9" s="37">
        <v>0.1270772238514174</v>
      </c>
      <c r="CB9" s="95">
        <v>8.4649217679717351E-2</v>
      </c>
      <c r="CC9" s="96">
        <v>9.4868955334071609E-2</v>
      </c>
      <c r="CD9" s="47">
        <v>0.10744720266765469</v>
      </c>
      <c r="CE9" s="95">
        <v>8.5484411666107943E-2</v>
      </c>
      <c r="CF9" s="47">
        <v>9.5465393794749401E-2</v>
      </c>
    </row>
    <row r="10" spans="1:84" ht="14.1" customHeight="1" x14ac:dyDescent="0.3">
      <c r="A10" s="153" t="s">
        <v>344</v>
      </c>
      <c r="B10" s="105">
        <v>2.9351851851851851</v>
      </c>
      <c r="C10" s="106">
        <v>3.1246105919003115</v>
      </c>
      <c r="D10" s="106">
        <v>2.852090032154341</v>
      </c>
      <c r="E10" s="106">
        <v>2.9166666666666665</v>
      </c>
      <c r="F10" s="106">
        <v>3.247588424437299</v>
      </c>
      <c r="G10" s="106">
        <v>3.25</v>
      </c>
      <c r="H10" s="106">
        <v>3.1378205128205128</v>
      </c>
      <c r="I10" s="106">
        <v>3.1736334405144695</v>
      </c>
      <c r="J10" s="106">
        <v>3.0836012861736335</v>
      </c>
      <c r="K10" s="106">
        <v>2.977491961414791</v>
      </c>
      <c r="L10" s="106">
        <v>2.9067524115755625</v>
      </c>
      <c r="M10" s="106">
        <v>3.1666666666666665</v>
      </c>
      <c r="N10" s="108">
        <v>3.45016077170418</v>
      </c>
      <c r="O10" s="108">
        <v>3.0865800865800868</v>
      </c>
      <c r="P10" s="36">
        <v>2.9967532467532467</v>
      </c>
      <c r="Q10" s="157">
        <v>3.0867867216315905</v>
      </c>
      <c r="R10" s="107">
        <v>3.2482435597189694</v>
      </c>
      <c r="S10" s="46">
        <v>3.1870588235294117</v>
      </c>
      <c r="T10" s="157">
        <v>3.0171306209850108</v>
      </c>
      <c r="U10" s="46">
        <v>3.2952029520295203</v>
      </c>
      <c r="V10" s="142"/>
      <c r="W10" s="105">
        <v>0.21604938271604937</v>
      </c>
      <c r="X10" s="106">
        <v>0.19003115264797507</v>
      </c>
      <c r="Y10" s="106">
        <v>0.21221864951768488</v>
      </c>
      <c r="Z10" s="106">
        <v>0.25</v>
      </c>
      <c r="AA10" s="106">
        <v>0.23794212218649519</v>
      </c>
      <c r="AB10" s="106">
        <v>0.26282051282051283</v>
      </c>
      <c r="AC10" s="106">
        <v>0.26602564102564102</v>
      </c>
      <c r="AD10" s="106">
        <v>0.21864951768488747</v>
      </c>
      <c r="AE10" s="106">
        <v>0.18006430868167203</v>
      </c>
      <c r="AF10" s="106">
        <v>0.15434083601286175</v>
      </c>
      <c r="AG10" s="106">
        <v>0.18006430868167203</v>
      </c>
      <c r="AH10" s="106">
        <v>0.15384615384615385</v>
      </c>
      <c r="AI10" s="108">
        <v>0.21543408360128619</v>
      </c>
      <c r="AJ10" s="108">
        <v>0.18614718614718614</v>
      </c>
      <c r="AK10" s="36">
        <v>0.20454545454545456</v>
      </c>
      <c r="AL10" s="157">
        <v>0.2089390323280538</v>
      </c>
      <c r="AM10" s="107">
        <v>0.18501170960187355</v>
      </c>
      <c r="AN10" s="46">
        <v>0.20352941176470588</v>
      </c>
      <c r="AO10" s="157">
        <v>0.16274089935760172</v>
      </c>
      <c r="AP10" s="46">
        <v>0.2029520295202952</v>
      </c>
      <c r="AQ10" s="142"/>
      <c r="AR10" s="105">
        <v>3.2067901234567899</v>
      </c>
      <c r="AS10" s="106">
        <v>3.1806853582554515</v>
      </c>
      <c r="AT10" s="106">
        <v>3.4790996784565915</v>
      </c>
      <c r="AU10" s="106">
        <v>3.3333333333333335</v>
      </c>
      <c r="AV10" s="106">
        <v>3.327974276527331</v>
      </c>
      <c r="AW10" s="106">
        <v>3.1442307692307692</v>
      </c>
      <c r="AX10" s="106">
        <v>3.0256410256410255</v>
      </c>
      <c r="AY10" s="106">
        <v>3.135048231511254</v>
      </c>
      <c r="AZ10" s="106">
        <v>2.8038585209003215</v>
      </c>
      <c r="BA10" s="106">
        <v>3.1061093247588425</v>
      </c>
      <c r="BB10" s="106">
        <v>2.990353697749196</v>
      </c>
      <c r="BC10" s="106">
        <v>3.108974358974359</v>
      </c>
      <c r="BD10" s="108">
        <v>2.942122186495177</v>
      </c>
      <c r="BE10" s="108">
        <v>3.2337662337662336</v>
      </c>
      <c r="BF10" s="36">
        <v>2.5779220779220777</v>
      </c>
      <c r="BG10" s="157">
        <v>3.1050119331742243</v>
      </c>
      <c r="BH10" s="107">
        <v>3.081967213114754</v>
      </c>
      <c r="BI10" s="46">
        <v>2.8894117647058826</v>
      </c>
      <c r="BJ10" s="157">
        <v>3.0685224839400429</v>
      </c>
      <c r="BK10" s="46">
        <v>3.0664206642066421</v>
      </c>
      <c r="BL10" s="142"/>
      <c r="BM10" s="79">
        <v>8.3070452155625654E-2</v>
      </c>
      <c r="BN10" s="80">
        <v>6.2811565304087741E-2</v>
      </c>
      <c r="BO10" s="80">
        <v>7.5535512965050733E-2</v>
      </c>
      <c r="BP10" s="80">
        <v>4.1758241758241756E-2</v>
      </c>
      <c r="BQ10" s="80">
        <v>7.7227722772277227E-2</v>
      </c>
      <c r="BR10" s="80">
        <v>6.0157790927021698E-2</v>
      </c>
      <c r="BS10" s="80">
        <v>5.1072522982635343E-2</v>
      </c>
      <c r="BT10" s="80">
        <v>6.7882472137791292E-2</v>
      </c>
      <c r="BU10" s="80">
        <v>5.4223149113660066E-2</v>
      </c>
      <c r="BV10" s="80">
        <v>6.8034557235421164E-2</v>
      </c>
      <c r="BW10" s="80">
        <v>6.5265486725663721E-2</v>
      </c>
      <c r="BX10" s="81">
        <v>7.3886639676113364E-2</v>
      </c>
      <c r="BY10" s="82">
        <v>7.6421248835041936E-2</v>
      </c>
      <c r="BZ10" s="82">
        <v>0.10098176718092566</v>
      </c>
      <c r="CA10" s="37">
        <v>0.10400866738894908</v>
      </c>
      <c r="CB10" s="95">
        <v>7.0288887326913616E-2</v>
      </c>
      <c r="CC10" s="96">
        <v>8.1831290555155006E-2</v>
      </c>
      <c r="CD10" s="47">
        <v>9.2284976005906239E-2</v>
      </c>
      <c r="CE10" s="95">
        <v>6.9198012775017748E-2</v>
      </c>
      <c r="CF10" s="47">
        <v>8.6226203807390822E-2</v>
      </c>
    </row>
    <row r="11" spans="1:84" ht="14.1" customHeight="1" thickBot="1" x14ac:dyDescent="0.35">
      <c r="A11" s="154" t="s">
        <v>345</v>
      </c>
      <c r="B11" s="109">
        <v>2.4375</v>
      </c>
      <c r="C11" s="110">
        <v>2.3389121338912133</v>
      </c>
      <c r="D11" s="110">
        <v>2.4083333333333332</v>
      </c>
      <c r="E11" s="110">
        <v>2.497907949790795</v>
      </c>
      <c r="F11" s="110">
        <v>2.3374999999999999</v>
      </c>
      <c r="G11" s="110">
        <v>2.3732193732193734</v>
      </c>
      <c r="H11" s="110">
        <v>2.6108786610878663</v>
      </c>
      <c r="I11" s="110">
        <v>2.5523012552301254</v>
      </c>
      <c r="J11" s="110">
        <v>2.4291666666666667</v>
      </c>
      <c r="K11" s="110">
        <v>2.4500000000000002</v>
      </c>
      <c r="L11" s="110">
        <v>2.1333333333333333</v>
      </c>
      <c r="M11" s="110">
        <v>2.2541666666666669</v>
      </c>
      <c r="N11" s="110">
        <v>2.2583333333333333</v>
      </c>
      <c r="O11" s="111">
        <v>2.4194915254237288</v>
      </c>
      <c r="P11" s="112">
        <v>2.6512605042016806</v>
      </c>
      <c r="Q11" s="158">
        <v>2.4088084301540125</v>
      </c>
      <c r="R11" s="113">
        <v>2.3100558659217878</v>
      </c>
      <c r="S11" s="114">
        <v>2.4425770308123251</v>
      </c>
      <c r="T11" s="158">
        <v>2.2152777777777777</v>
      </c>
      <c r="U11" s="114">
        <v>2.4194915254237288</v>
      </c>
      <c r="V11" s="142"/>
      <c r="W11" s="109">
        <v>0.24166666666666667</v>
      </c>
      <c r="X11" s="110">
        <v>0.19665271966527198</v>
      </c>
      <c r="Y11" s="110">
        <v>0.22916666666666666</v>
      </c>
      <c r="Z11" s="110">
        <v>0.19665271966527198</v>
      </c>
      <c r="AA11" s="110">
        <v>0.26666666666666666</v>
      </c>
      <c r="AB11" s="110">
        <v>0.22507122507122507</v>
      </c>
      <c r="AC11" s="110">
        <v>0.33891213389121339</v>
      </c>
      <c r="AD11" s="110">
        <v>0.24267782426778242</v>
      </c>
      <c r="AE11" s="110">
        <v>0.17916666666666667</v>
      </c>
      <c r="AF11" s="110">
        <v>0.16250000000000001</v>
      </c>
      <c r="AG11" s="110">
        <v>0.20416666666666666</v>
      </c>
      <c r="AH11" s="110">
        <v>0.13750000000000001</v>
      </c>
      <c r="AI11" s="110">
        <v>0.24166666666666667</v>
      </c>
      <c r="AJ11" s="111">
        <v>0.2711864406779661</v>
      </c>
      <c r="AK11" s="112">
        <v>0.36134453781512604</v>
      </c>
      <c r="AL11" s="158">
        <v>0.23263982707376385</v>
      </c>
      <c r="AM11" s="113">
        <v>0.21648044692737431</v>
      </c>
      <c r="AN11" s="114">
        <v>0.29131652661064428</v>
      </c>
      <c r="AO11" s="158">
        <v>0.19444444444444445</v>
      </c>
      <c r="AP11" s="114">
        <v>0.2711864406779661</v>
      </c>
      <c r="AQ11" s="142"/>
      <c r="AR11" s="109">
        <v>5.1333333333333337</v>
      </c>
      <c r="AS11" s="110">
        <v>4.5983263598326358</v>
      </c>
      <c r="AT11" s="110">
        <v>5.1875</v>
      </c>
      <c r="AU11" s="110">
        <v>4.7656903765690375</v>
      </c>
      <c r="AV11" s="110">
        <v>4.2208333333333332</v>
      </c>
      <c r="AW11" s="110">
        <v>4.5470085470085468</v>
      </c>
      <c r="AX11" s="110">
        <v>4.2510460251046025</v>
      </c>
      <c r="AY11" s="110">
        <v>3.8870292887029287</v>
      </c>
      <c r="AZ11" s="110">
        <v>4.2958333333333334</v>
      </c>
      <c r="BA11" s="110">
        <v>3.8833333333333333</v>
      </c>
      <c r="BB11" s="110">
        <v>3.7124999999999999</v>
      </c>
      <c r="BC11" s="110">
        <v>3.7166666666666668</v>
      </c>
      <c r="BD11" s="110">
        <v>4.5750000000000002</v>
      </c>
      <c r="BE11" s="111">
        <v>5.2330508474576272</v>
      </c>
      <c r="BF11" s="112">
        <v>5.4117647058823533</v>
      </c>
      <c r="BG11" s="158">
        <v>4.4950013509862199</v>
      </c>
      <c r="BH11" s="113">
        <v>4.5041899441340778</v>
      </c>
      <c r="BI11" s="114">
        <v>5.0714285714285712</v>
      </c>
      <c r="BJ11" s="158">
        <v>4.0013888888888891</v>
      </c>
      <c r="BK11" s="114">
        <v>5.2330508474576272</v>
      </c>
      <c r="BL11" s="142"/>
      <c r="BM11" s="83">
        <v>0.11282051282051282</v>
      </c>
      <c r="BN11" s="84">
        <v>9.838998211091235E-2</v>
      </c>
      <c r="BO11" s="84">
        <v>8.1314878892733561E-2</v>
      </c>
      <c r="BP11" s="84">
        <v>7.705192629815745E-2</v>
      </c>
      <c r="BQ11" s="84">
        <v>9.9821746880570411E-2</v>
      </c>
      <c r="BR11" s="84">
        <v>9.4837935174069632E-2</v>
      </c>
      <c r="BS11" s="84">
        <v>8.9743589743589744E-2</v>
      </c>
      <c r="BT11" s="84">
        <v>9.5081967213114751E-2</v>
      </c>
      <c r="BU11" s="84">
        <v>9.2624356775300176E-2</v>
      </c>
      <c r="BV11" s="84">
        <v>8.8435374149659865E-2</v>
      </c>
      <c r="BW11" s="84">
        <v>0.103515625</v>
      </c>
      <c r="BX11" s="85">
        <v>7.763401109057301E-2</v>
      </c>
      <c r="BY11" s="85">
        <v>9.9630996309963096E-2</v>
      </c>
      <c r="BZ11" s="86">
        <v>0.12784588441330999</v>
      </c>
      <c r="CA11" s="87">
        <v>0.12361331220285261</v>
      </c>
      <c r="CB11" s="97">
        <v>9.7476163768928772E-2</v>
      </c>
      <c r="CC11" s="98">
        <v>0.10217654171704958</v>
      </c>
      <c r="CD11" s="99">
        <v>0.11754587155963303</v>
      </c>
      <c r="CE11" s="97">
        <v>9.3416927899686517E-2</v>
      </c>
      <c r="CF11" s="99">
        <v>0.12784588441330999</v>
      </c>
    </row>
    <row r="12" spans="1:84" s="145" customFormat="1" ht="14.1" customHeight="1" thickBot="1" x14ac:dyDescent="0.35">
      <c r="A12" s="155" t="s">
        <v>334</v>
      </c>
      <c r="B12" s="159">
        <v>2.5149147727272729</v>
      </c>
      <c r="C12" s="160">
        <v>2.6108356940509916</v>
      </c>
      <c r="D12" s="160">
        <v>2.6095914742451156</v>
      </c>
      <c r="E12" s="160">
        <v>2.6348920863309351</v>
      </c>
      <c r="F12" s="160">
        <v>2.6588486140724945</v>
      </c>
      <c r="G12" s="160">
        <v>2.6836351212845919</v>
      </c>
      <c r="H12" s="160">
        <v>2.7391613361762617</v>
      </c>
      <c r="I12" s="160">
        <v>2.7963028794880911</v>
      </c>
      <c r="J12" s="160">
        <v>2.669982238010657</v>
      </c>
      <c r="K12" s="160">
        <v>2.6940298507462686</v>
      </c>
      <c r="L12" s="160">
        <v>2.7486496218941303</v>
      </c>
      <c r="M12" s="160">
        <v>2.6902560455192033</v>
      </c>
      <c r="N12" s="160">
        <v>2.7853127196064653</v>
      </c>
      <c r="O12" s="160">
        <v>2.7514274838218502</v>
      </c>
      <c r="P12" s="161">
        <v>2.8032200357781751</v>
      </c>
      <c r="Q12" s="159">
        <v>2.6924374539665945</v>
      </c>
      <c r="R12" s="160">
        <v>2.7423053711526855</v>
      </c>
      <c r="S12" s="161">
        <v>2.7805999032414128</v>
      </c>
      <c r="T12" s="159">
        <v>2.7268518518518516</v>
      </c>
      <c r="U12" s="161">
        <v>2.8030204962243799</v>
      </c>
      <c r="V12" s="144"/>
      <c r="W12" s="159">
        <v>0.25710227272727271</v>
      </c>
      <c r="X12" s="160">
        <v>0.22556657223796034</v>
      </c>
      <c r="Y12" s="160">
        <v>0.22166962699822379</v>
      </c>
      <c r="Z12" s="160">
        <v>0.22985611510791368</v>
      </c>
      <c r="AA12" s="160">
        <v>0.21712864250177683</v>
      </c>
      <c r="AB12" s="160">
        <v>0.24393577041339254</v>
      </c>
      <c r="AC12" s="160">
        <v>0.26012793176972282</v>
      </c>
      <c r="AD12" s="160">
        <v>0.22360469249911127</v>
      </c>
      <c r="AE12" s="160">
        <v>0.20923623445825931</v>
      </c>
      <c r="AF12" s="160">
        <v>0.21819474058280028</v>
      </c>
      <c r="AG12" s="160">
        <v>0.18869283399351819</v>
      </c>
      <c r="AH12" s="160">
        <v>0.17247510668563301</v>
      </c>
      <c r="AI12" s="160">
        <v>0.19747013352073084</v>
      </c>
      <c r="AJ12" s="160">
        <v>0.20555767034640274</v>
      </c>
      <c r="AK12" s="161">
        <v>0.19534883720930232</v>
      </c>
      <c r="AL12" s="159">
        <v>0.21787165292594265</v>
      </c>
      <c r="AM12" s="160">
        <v>0.19155099577549789</v>
      </c>
      <c r="AN12" s="161">
        <v>0.19932268988872762</v>
      </c>
      <c r="AO12" s="159">
        <v>0.20496632996632996</v>
      </c>
      <c r="AP12" s="161">
        <v>0.20798274002157496</v>
      </c>
      <c r="AQ12" s="144"/>
      <c r="AR12" s="159">
        <v>4.0653409090909092</v>
      </c>
      <c r="AS12" s="160">
        <v>3.9596317280453257</v>
      </c>
      <c r="AT12" s="160">
        <v>4.0223801065719362</v>
      </c>
      <c r="AU12" s="160">
        <v>3.9431654676258994</v>
      </c>
      <c r="AV12" s="160">
        <v>3.8130774697938876</v>
      </c>
      <c r="AW12" s="160">
        <v>4.0577382985992481</v>
      </c>
      <c r="AX12" s="160">
        <v>3.9864960909737031</v>
      </c>
      <c r="AY12" s="160">
        <v>3.8016352648418059</v>
      </c>
      <c r="AZ12" s="160">
        <v>3.9964476021314388</v>
      </c>
      <c r="BA12" s="160">
        <v>4.0717839374555789</v>
      </c>
      <c r="BB12" s="160">
        <v>3.9016924738926901</v>
      </c>
      <c r="BC12" s="160">
        <v>3.7318634423897583</v>
      </c>
      <c r="BD12" s="160">
        <v>3.9349964862965567</v>
      </c>
      <c r="BE12" s="160">
        <v>4.1968024362390564</v>
      </c>
      <c r="BF12" s="161">
        <v>3.8737030411449016</v>
      </c>
      <c r="BG12" s="159">
        <v>3.9564256694148114</v>
      </c>
      <c r="BH12" s="160">
        <v>3.9490645745322874</v>
      </c>
      <c r="BI12" s="161">
        <v>3.9974600870827284</v>
      </c>
      <c r="BJ12" s="159">
        <v>4.004910213243547</v>
      </c>
      <c r="BK12" s="161">
        <v>4.033225458468177</v>
      </c>
      <c r="BL12" s="144"/>
      <c r="BM12" s="89">
        <v>8.6981078791301888E-2</v>
      </c>
      <c r="BN12" s="90">
        <v>7.3240200732402005E-2</v>
      </c>
      <c r="BO12" s="90">
        <v>7.1059079771304115E-2</v>
      </c>
      <c r="BP12" s="90">
        <v>6.3208191126279858E-2</v>
      </c>
      <c r="BQ12" s="90">
        <v>7.4578989574979951E-2</v>
      </c>
      <c r="BR12" s="90">
        <v>7.8930617441120302E-2</v>
      </c>
      <c r="BS12" s="90">
        <v>7.1224701608718216E-2</v>
      </c>
      <c r="BT12" s="90">
        <v>7.3099415204678359E-2</v>
      </c>
      <c r="BU12" s="90">
        <v>7.6370409792442792E-2</v>
      </c>
      <c r="BV12" s="90">
        <v>7.4792243767313013E-2</v>
      </c>
      <c r="BW12" s="90">
        <v>7.8475042578278531E-2</v>
      </c>
      <c r="BX12" s="204">
        <v>7.4950429610046262E-2</v>
      </c>
      <c r="BY12" s="204">
        <v>8.906269711113915E-2</v>
      </c>
      <c r="BZ12" s="204">
        <v>9.4631986718317657E-2</v>
      </c>
      <c r="CA12" s="205">
        <v>0.10989151244416082</v>
      </c>
      <c r="CB12" s="89">
        <v>7.9428531088402962E-2</v>
      </c>
      <c r="CC12" s="90">
        <v>8.6135563380281693E-2</v>
      </c>
      <c r="CD12" s="91">
        <v>9.791213571117878E-2</v>
      </c>
      <c r="CE12" s="89">
        <v>7.7635437567525847E-2</v>
      </c>
      <c r="CF12" s="91">
        <v>9.282635467980295E-2</v>
      </c>
    </row>
    <row r="13" spans="1:84" ht="27.9" customHeight="1" thickBot="1" x14ac:dyDescent="0.35"/>
    <row r="14" spans="1:84" ht="14.1" customHeight="1" x14ac:dyDescent="0.3">
      <c r="A14" s="57"/>
      <c r="B14" s="253" t="s">
        <v>167</v>
      </c>
      <c r="C14" s="254"/>
      <c r="D14" s="254"/>
      <c r="E14" s="254"/>
      <c r="F14" s="254"/>
      <c r="G14" s="254"/>
      <c r="H14" s="254"/>
      <c r="I14" s="254"/>
      <c r="J14" s="254"/>
      <c r="K14" s="254"/>
      <c r="L14" s="254"/>
      <c r="M14" s="254"/>
      <c r="N14" s="254"/>
      <c r="O14" s="254"/>
      <c r="P14" s="254"/>
      <c r="Q14" s="254"/>
      <c r="R14" s="254"/>
      <c r="S14" s="254"/>
      <c r="T14" s="162"/>
      <c r="U14" s="167"/>
      <c r="W14" s="255" t="s">
        <v>139</v>
      </c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198"/>
      <c r="AP14" s="199"/>
      <c r="AQ14" s="138"/>
      <c r="AR14" s="257" t="s">
        <v>140</v>
      </c>
      <c r="AS14" s="258"/>
      <c r="AT14" s="258"/>
      <c r="AU14" s="258"/>
      <c r="AV14" s="258"/>
      <c r="AW14" s="258"/>
      <c r="AX14" s="258"/>
      <c r="AY14" s="258"/>
      <c r="AZ14" s="258"/>
      <c r="BA14" s="258"/>
      <c r="BB14" s="258"/>
      <c r="BC14" s="258"/>
      <c r="BD14" s="258"/>
      <c r="BE14" s="258"/>
      <c r="BF14" s="258"/>
      <c r="BG14" s="258"/>
      <c r="BH14" s="258"/>
      <c r="BI14" s="258"/>
      <c r="BJ14" s="200"/>
      <c r="BK14" s="201"/>
      <c r="BL14" s="138"/>
      <c r="BM14" s="251" t="s">
        <v>219</v>
      </c>
      <c r="BN14" s="252"/>
      <c r="BO14" s="252"/>
      <c r="BP14" s="252"/>
      <c r="BQ14" s="252"/>
      <c r="BR14" s="252"/>
      <c r="BS14" s="252"/>
      <c r="BT14" s="252"/>
      <c r="BU14" s="252"/>
      <c r="BV14" s="252"/>
      <c r="BW14" s="252"/>
      <c r="BX14" s="252"/>
      <c r="BY14" s="252"/>
      <c r="BZ14" s="252"/>
      <c r="CA14" s="252"/>
      <c r="CB14" s="252"/>
      <c r="CC14" s="252"/>
      <c r="CD14" s="252"/>
      <c r="CE14" s="202"/>
      <c r="CF14" s="203"/>
    </row>
    <row r="15" spans="1:84" s="141" customFormat="1" ht="14.1" customHeight="1" thickBot="1" x14ac:dyDescent="0.35">
      <c r="A15" s="139" t="s">
        <v>137</v>
      </c>
      <c r="B15" s="163">
        <v>2007</v>
      </c>
      <c r="C15" s="164">
        <v>2008</v>
      </c>
      <c r="D15" s="164">
        <v>2009</v>
      </c>
      <c r="E15" s="164">
        <v>2010</v>
      </c>
      <c r="F15" s="164">
        <v>2011</v>
      </c>
      <c r="G15" s="164">
        <v>2012</v>
      </c>
      <c r="H15" s="164">
        <v>2013</v>
      </c>
      <c r="I15" s="164">
        <v>2014</v>
      </c>
      <c r="J15" s="164">
        <v>2015</v>
      </c>
      <c r="K15" s="164">
        <v>2016</v>
      </c>
      <c r="L15" s="164">
        <v>2017</v>
      </c>
      <c r="M15" s="164">
        <v>2018</v>
      </c>
      <c r="N15" s="164">
        <v>2019</v>
      </c>
      <c r="O15" s="164">
        <v>2020</v>
      </c>
      <c r="P15" s="165">
        <v>2021</v>
      </c>
      <c r="Q15" s="166" t="s">
        <v>331</v>
      </c>
      <c r="R15" s="166" t="s">
        <v>335</v>
      </c>
      <c r="S15" s="166" t="s">
        <v>336</v>
      </c>
      <c r="T15" s="223" t="s">
        <v>415</v>
      </c>
      <c r="U15" s="225" t="s">
        <v>416</v>
      </c>
      <c r="V15" s="146"/>
      <c r="W15" s="163">
        <v>2007</v>
      </c>
      <c r="X15" s="164">
        <v>2008</v>
      </c>
      <c r="Y15" s="164">
        <v>2009</v>
      </c>
      <c r="Z15" s="164">
        <v>2010</v>
      </c>
      <c r="AA15" s="164">
        <v>2011</v>
      </c>
      <c r="AB15" s="164">
        <v>2012</v>
      </c>
      <c r="AC15" s="164">
        <v>2013</v>
      </c>
      <c r="AD15" s="164">
        <v>2014</v>
      </c>
      <c r="AE15" s="164">
        <v>2015</v>
      </c>
      <c r="AF15" s="164">
        <v>2016</v>
      </c>
      <c r="AG15" s="164">
        <v>2017</v>
      </c>
      <c r="AH15" s="164">
        <v>2018</v>
      </c>
      <c r="AI15" s="164">
        <v>2019</v>
      </c>
      <c r="AJ15" s="164">
        <v>2020</v>
      </c>
      <c r="AK15" s="165">
        <v>2021</v>
      </c>
      <c r="AL15" s="166" t="s">
        <v>331</v>
      </c>
      <c r="AM15" s="166" t="s">
        <v>335</v>
      </c>
      <c r="AN15" s="166" t="s">
        <v>336</v>
      </c>
      <c r="AO15" s="223" t="s">
        <v>415</v>
      </c>
      <c r="AP15" s="225" t="s">
        <v>416</v>
      </c>
      <c r="AQ15" s="140"/>
      <c r="AR15" s="163">
        <v>2007</v>
      </c>
      <c r="AS15" s="164">
        <v>2008</v>
      </c>
      <c r="AT15" s="164">
        <v>2009</v>
      </c>
      <c r="AU15" s="164">
        <v>2010</v>
      </c>
      <c r="AV15" s="164">
        <v>2011</v>
      </c>
      <c r="AW15" s="164">
        <v>2012</v>
      </c>
      <c r="AX15" s="164">
        <v>2013</v>
      </c>
      <c r="AY15" s="164">
        <v>2014</v>
      </c>
      <c r="AZ15" s="164">
        <v>2015</v>
      </c>
      <c r="BA15" s="164">
        <v>2016</v>
      </c>
      <c r="BB15" s="164">
        <v>2017</v>
      </c>
      <c r="BC15" s="164">
        <v>2018</v>
      </c>
      <c r="BD15" s="164">
        <v>2019</v>
      </c>
      <c r="BE15" s="164">
        <v>2020</v>
      </c>
      <c r="BF15" s="165">
        <v>2021</v>
      </c>
      <c r="BG15" s="166" t="s">
        <v>331</v>
      </c>
      <c r="BH15" s="166" t="s">
        <v>335</v>
      </c>
      <c r="BI15" s="166" t="s">
        <v>336</v>
      </c>
      <c r="BJ15" s="223" t="s">
        <v>415</v>
      </c>
      <c r="BK15" s="225" t="s">
        <v>416</v>
      </c>
      <c r="BL15" s="140"/>
      <c r="BM15" s="163">
        <v>2007</v>
      </c>
      <c r="BN15" s="164">
        <v>2008</v>
      </c>
      <c r="BO15" s="164">
        <v>2009</v>
      </c>
      <c r="BP15" s="164">
        <v>2010</v>
      </c>
      <c r="BQ15" s="164">
        <v>2011</v>
      </c>
      <c r="BR15" s="164">
        <v>2012</v>
      </c>
      <c r="BS15" s="164">
        <v>2013</v>
      </c>
      <c r="BT15" s="164">
        <v>2014</v>
      </c>
      <c r="BU15" s="164">
        <v>2015</v>
      </c>
      <c r="BV15" s="164">
        <v>2016</v>
      </c>
      <c r="BW15" s="164">
        <v>2017</v>
      </c>
      <c r="BX15" s="164">
        <v>2018</v>
      </c>
      <c r="BY15" s="164">
        <v>2019</v>
      </c>
      <c r="BZ15" s="164">
        <v>2020</v>
      </c>
      <c r="CA15" s="165">
        <v>2021</v>
      </c>
      <c r="CB15" s="166" t="s">
        <v>331</v>
      </c>
      <c r="CC15" s="166" t="s">
        <v>335</v>
      </c>
      <c r="CD15" s="166" t="s">
        <v>336</v>
      </c>
      <c r="CE15" s="223" t="s">
        <v>415</v>
      </c>
      <c r="CF15" s="225" t="s">
        <v>416</v>
      </c>
    </row>
    <row r="16" spans="1:84" ht="14.1" customHeight="1" x14ac:dyDescent="0.3">
      <c r="A16" s="152" t="s">
        <v>337</v>
      </c>
      <c r="B16" s="168">
        <v>0.6179540709812108</v>
      </c>
      <c r="C16" s="147">
        <v>0.62734082397003743</v>
      </c>
      <c r="D16" s="147">
        <v>0.61046511627906974</v>
      </c>
      <c r="E16" s="147">
        <v>0.61995753715498936</v>
      </c>
      <c r="F16" s="147">
        <v>0.59815242494226328</v>
      </c>
      <c r="G16" s="147">
        <v>0.59471365638766516</v>
      </c>
      <c r="H16" s="147">
        <v>0.6094420600858369</v>
      </c>
      <c r="I16" s="147">
        <v>0.59187279151943462</v>
      </c>
      <c r="J16" s="147">
        <v>0.61393596986817323</v>
      </c>
      <c r="K16" s="147">
        <v>0.60496183206106868</v>
      </c>
      <c r="L16" s="147">
        <v>0.5920177383592018</v>
      </c>
      <c r="M16" s="148">
        <v>0.57059961315280461</v>
      </c>
      <c r="N16" s="148">
        <v>0.59057971014492749</v>
      </c>
      <c r="O16" s="148">
        <v>0.57547169811320753</v>
      </c>
      <c r="P16" s="148">
        <v>0.56074766355140182</v>
      </c>
      <c r="Q16" s="185">
        <v>0.59855091909298264</v>
      </c>
      <c r="R16" s="149">
        <v>0.579370395177495</v>
      </c>
      <c r="S16" s="186">
        <v>0.57577763070814025</v>
      </c>
      <c r="T16" s="149"/>
      <c r="U16" s="149"/>
      <c r="W16" s="168">
        <v>0.38636363636363635</v>
      </c>
      <c r="X16" s="147">
        <v>0.47368421052631576</v>
      </c>
      <c r="Y16" s="147">
        <v>0.45714285714285713</v>
      </c>
      <c r="Z16" s="147">
        <v>0.3</v>
      </c>
      <c r="AA16" s="147">
        <v>0.38709677419354838</v>
      </c>
      <c r="AB16" s="147">
        <v>0.27586206896551724</v>
      </c>
      <c r="AC16" s="147">
        <v>0.5714285714285714</v>
      </c>
      <c r="AD16" s="147">
        <v>0.38775510204081631</v>
      </c>
      <c r="AE16" s="147">
        <v>0.33333333333333331</v>
      </c>
      <c r="AF16" s="147">
        <v>0.27777777777777779</v>
      </c>
      <c r="AG16" s="147">
        <v>0.42857142857142855</v>
      </c>
      <c r="AH16" s="148">
        <v>0.32432432432432434</v>
      </c>
      <c r="AI16" s="148">
        <v>0.52777777777777779</v>
      </c>
      <c r="AJ16" s="148">
        <v>0.48148148148148145</v>
      </c>
      <c r="AK16" s="226">
        <v>0.45945945945945948</v>
      </c>
      <c r="AL16" s="192">
        <v>0.39928698752228164</v>
      </c>
      <c r="AM16" s="150">
        <v>0.44</v>
      </c>
      <c r="AN16" s="193">
        <v>0.49</v>
      </c>
      <c r="AO16" s="150"/>
      <c r="AP16" s="150"/>
      <c r="AQ16" s="142"/>
      <c r="AR16" s="168">
        <v>0.45189504373177841</v>
      </c>
      <c r="AS16" s="147">
        <v>0.45020463847203274</v>
      </c>
      <c r="AT16" s="147">
        <v>0.46153846153846156</v>
      </c>
      <c r="AU16" s="147">
        <v>0.41880341880341881</v>
      </c>
      <c r="AV16" s="147">
        <v>0.43324250681198911</v>
      </c>
      <c r="AW16" s="147">
        <v>0.43801652892561982</v>
      </c>
      <c r="AX16" s="147">
        <v>0.43216783216783217</v>
      </c>
      <c r="AY16" s="147">
        <v>0.44812680115273773</v>
      </c>
      <c r="AZ16" s="147">
        <v>0.42005813953488375</v>
      </c>
      <c r="BA16" s="147">
        <v>0.44389027431421446</v>
      </c>
      <c r="BB16" s="147">
        <v>0.43464566929133858</v>
      </c>
      <c r="BC16" s="148">
        <v>0.46787709497206703</v>
      </c>
      <c r="BD16" s="148">
        <v>0.44631306597671411</v>
      </c>
      <c r="BE16" s="148">
        <v>0.46815286624203822</v>
      </c>
      <c r="BF16" s="226">
        <v>0.49937264742785448</v>
      </c>
      <c r="BG16" s="192">
        <v>0.44782729034043733</v>
      </c>
      <c r="BH16" s="150">
        <v>0.4600850259801606</v>
      </c>
      <c r="BI16" s="193">
        <v>0.47179253867151955</v>
      </c>
      <c r="BJ16" s="150"/>
      <c r="BK16" s="150"/>
      <c r="BL16" s="142"/>
      <c r="BM16" s="168">
        <v>0.72727272727272729</v>
      </c>
      <c r="BN16" s="147">
        <v>0.62068965517241381</v>
      </c>
      <c r="BO16" s="147">
        <v>0.70967741935483875</v>
      </c>
      <c r="BP16" s="147">
        <v>0.67741935483870963</v>
      </c>
      <c r="BQ16" s="147">
        <v>0.5757575757575758</v>
      </c>
      <c r="BR16" s="147">
        <v>0.7</v>
      </c>
      <c r="BS16" s="147">
        <v>0.6470588235294118</v>
      </c>
      <c r="BT16" s="147">
        <v>0.75757575757575757</v>
      </c>
      <c r="BU16" s="147">
        <v>0.73333333333333328</v>
      </c>
      <c r="BV16" s="147">
        <v>0.59459459459459463</v>
      </c>
      <c r="BW16" s="147">
        <v>0.75757575757575757</v>
      </c>
      <c r="BX16" s="148">
        <v>0.59375</v>
      </c>
      <c r="BY16" s="148">
        <v>0.62</v>
      </c>
      <c r="BZ16" s="148">
        <v>0.48275862068965519</v>
      </c>
      <c r="CA16" s="226">
        <v>0.5625</v>
      </c>
      <c r="CB16" s="192">
        <v>0.64461247637051045</v>
      </c>
      <c r="CC16" s="150">
        <v>0.57657657657657657</v>
      </c>
      <c r="CD16" s="193">
        <v>0.56643356643356646</v>
      </c>
      <c r="CE16" s="150"/>
      <c r="CF16" s="150"/>
    </row>
    <row r="17" spans="1:84" ht="14.1" customHeight="1" thickBot="1" x14ac:dyDescent="0.35">
      <c r="A17" s="153" t="s">
        <v>338</v>
      </c>
      <c r="B17" s="168">
        <v>0.60486891385767794</v>
      </c>
      <c r="C17" s="147">
        <v>0.59352517985611508</v>
      </c>
      <c r="D17" s="147">
        <v>0.62371134020618557</v>
      </c>
      <c r="E17" s="147">
        <v>0.57968476357267951</v>
      </c>
      <c r="F17" s="147">
        <v>0.60883280757097791</v>
      </c>
      <c r="G17" s="147">
        <v>0.55748031496062989</v>
      </c>
      <c r="H17" s="147">
        <v>0.5903225806451613</v>
      </c>
      <c r="I17" s="147">
        <v>0.6210995542347697</v>
      </c>
      <c r="J17" s="147">
        <v>0.6093023255813953</v>
      </c>
      <c r="K17" s="147">
        <v>0.6124260355029586</v>
      </c>
      <c r="L17" s="147">
        <v>0.56448911222780573</v>
      </c>
      <c r="M17" s="148">
        <v>0.57167832167832167</v>
      </c>
      <c r="N17" s="148">
        <v>0.582995951417004</v>
      </c>
      <c r="O17" s="148">
        <v>0.62784090909090906</v>
      </c>
      <c r="P17" s="151">
        <v>0.54474708171206221</v>
      </c>
      <c r="Q17" s="185">
        <v>0.59257701608663649</v>
      </c>
      <c r="R17" s="149">
        <v>0.59543877045116511</v>
      </c>
      <c r="S17" s="186">
        <v>0.58393501805054149</v>
      </c>
      <c r="T17" s="149"/>
      <c r="U17" s="149"/>
      <c r="W17" s="168">
        <v>0.25862068965517243</v>
      </c>
      <c r="X17" s="147">
        <v>0.37037037037037035</v>
      </c>
      <c r="Y17" s="147">
        <v>0.51428571428571423</v>
      </c>
      <c r="Z17" s="147">
        <v>0.36363636363636365</v>
      </c>
      <c r="AA17" s="147">
        <v>0.42424242424242425</v>
      </c>
      <c r="AB17" s="147">
        <v>0.32500000000000001</v>
      </c>
      <c r="AC17" s="147">
        <v>0.46938775510204084</v>
      </c>
      <c r="AD17" s="147">
        <v>0.35714285714285715</v>
      </c>
      <c r="AE17" s="147">
        <v>0.31111111111111112</v>
      </c>
      <c r="AF17" s="147">
        <v>0.33333333333333331</v>
      </c>
      <c r="AG17" s="147">
        <v>0.28000000000000003</v>
      </c>
      <c r="AH17" s="148">
        <v>0.31707317073170732</v>
      </c>
      <c r="AI17" s="148">
        <v>0.38</v>
      </c>
      <c r="AJ17" s="148">
        <v>0.34615384615384615</v>
      </c>
      <c r="AK17" s="169">
        <v>0.40909090909090912</v>
      </c>
      <c r="AL17" s="192">
        <v>0.36222910216718268</v>
      </c>
      <c r="AM17" s="150">
        <v>0.34965034965034963</v>
      </c>
      <c r="AN17" s="193">
        <v>0.37671232876712329</v>
      </c>
      <c r="AO17" s="150"/>
      <c r="AP17" s="150"/>
      <c r="AQ17" s="142"/>
      <c r="AR17" s="168">
        <v>0.44455066921606118</v>
      </c>
      <c r="AS17" s="147">
        <v>0.4140625</v>
      </c>
      <c r="AT17" s="147">
        <v>0.42027455121436114</v>
      </c>
      <c r="AU17" s="147">
        <v>0.43894736842105264</v>
      </c>
      <c r="AV17" s="147">
        <v>0.44332210998877664</v>
      </c>
      <c r="AW17" s="147">
        <v>0.46865037194473963</v>
      </c>
      <c r="AX17" s="147">
        <v>0.45816733067729082</v>
      </c>
      <c r="AY17" s="147">
        <v>0.42745535714285715</v>
      </c>
      <c r="AZ17" s="147">
        <v>0.40987124463519314</v>
      </c>
      <c r="BA17" s="147">
        <v>0.43459915611814348</v>
      </c>
      <c r="BB17" s="147">
        <v>0.44629014396456257</v>
      </c>
      <c r="BC17" s="148">
        <v>0.42443729903536975</v>
      </c>
      <c r="BD17" s="148">
        <v>0.42347826086956519</v>
      </c>
      <c r="BE17" s="148">
        <v>0.44453924914675769</v>
      </c>
      <c r="BF17" s="169">
        <v>0.47346251053074978</v>
      </c>
      <c r="BG17" s="192">
        <v>0.43862235325649962</v>
      </c>
      <c r="BH17" s="150">
        <v>0.43133640552995389</v>
      </c>
      <c r="BI17" s="193">
        <v>0.44742091764035335</v>
      </c>
      <c r="BJ17" s="150"/>
      <c r="BK17" s="150"/>
      <c r="BL17" s="142"/>
      <c r="BM17" s="168">
        <v>0.66666666666666663</v>
      </c>
      <c r="BN17" s="147">
        <v>0.69444444444444442</v>
      </c>
      <c r="BO17" s="147">
        <v>0.77777777777777779</v>
      </c>
      <c r="BP17" s="147">
        <v>0.78787878787878785</v>
      </c>
      <c r="BQ17" s="147">
        <v>0.73170731707317072</v>
      </c>
      <c r="BR17" s="147">
        <v>0.63414634146341464</v>
      </c>
      <c r="BS17" s="147">
        <v>0.5</v>
      </c>
      <c r="BT17" s="147">
        <v>0.6216216216216216</v>
      </c>
      <c r="BU17" s="147">
        <v>0.61111111111111116</v>
      </c>
      <c r="BV17" s="147">
        <v>0.68518518518518523</v>
      </c>
      <c r="BW17" s="147">
        <v>0.66666666666666663</v>
      </c>
      <c r="BX17" s="148">
        <v>0.66666666666666663</v>
      </c>
      <c r="BY17" s="148">
        <v>0.72463768115942029</v>
      </c>
      <c r="BZ17" s="148">
        <v>0.68</v>
      </c>
      <c r="CA17" s="169">
        <v>0.53398058252427183</v>
      </c>
      <c r="CB17" s="192">
        <v>0.65522174535050071</v>
      </c>
      <c r="CC17" s="150">
        <v>0.6967741935483871</v>
      </c>
      <c r="CD17" s="193">
        <v>0.62612612612612617</v>
      </c>
      <c r="CE17" s="150"/>
      <c r="CF17" s="150"/>
    </row>
    <row r="18" spans="1:84" ht="14.1" customHeight="1" x14ac:dyDescent="0.3">
      <c r="A18" s="153" t="s">
        <v>339</v>
      </c>
      <c r="B18" s="168">
        <v>0.59291084854994625</v>
      </c>
      <c r="C18" s="147">
        <v>0.57984031936127745</v>
      </c>
      <c r="D18" s="147">
        <v>0.56475583864118895</v>
      </c>
      <c r="E18" s="147">
        <v>0.61253561253561251</v>
      </c>
      <c r="F18" s="147">
        <v>0.58043273753527747</v>
      </c>
      <c r="G18" s="147">
        <v>0.56660412757973733</v>
      </c>
      <c r="H18" s="147">
        <v>0.55691439322671688</v>
      </c>
      <c r="I18" s="147">
        <v>0.5684410646387833</v>
      </c>
      <c r="J18" s="147">
        <v>0.57435897435897432</v>
      </c>
      <c r="K18" s="147">
        <v>0.55263157894736847</v>
      </c>
      <c r="L18" s="147">
        <v>0.57048872180451127</v>
      </c>
      <c r="M18" s="148">
        <v>0.57170923379174854</v>
      </c>
      <c r="N18" s="148">
        <v>0.55597014925373134</v>
      </c>
      <c r="O18" s="151">
        <v>0.55705996131528046</v>
      </c>
      <c r="P18" s="151">
        <v>0.49647532729103727</v>
      </c>
      <c r="Q18" s="185">
        <v>0.56675784811775431</v>
      </c>
      <c r="R18" s="149">
        <v>0.56145966709346995</v>
      </c>
      <c r="S18" s="186">
        <v>0.537270087124879</v>
      </c>
      <c r="T18" s="183">
        <v>0.5659480025364616</v>
      </c>
      <c r="U18" s="184">
        <v>0.55705996131528046</v>
      </c>
      <c r="W18" s="168">
        <v>0.32075471698113206</v>
      </c>
      <c r="X18" s="147">
        <v>0.50819672131147542</v>
      </c>
      <c r="Y18" s="147">
        <v>0.4</v>
      </c>
      <c r="Z18" s="147">
        <v>0.32835820895522388</v>
      </c>
      <c r="AA18" s="147">
        <v>0.44444444444444442</v>
      </c>
      <c r="AB18" s="147">
        <v>0.39393939393939392</v>
      </c>
      <c r="AC18" s="147">
        <v>0.5</v>
      </c>
      <c r="AD18" s="147">
        <v>0.32</v>
      </c>
      <c r="AE18" s="147">
        <v>0.37142857142857144</v>
      </c>
      <c r="AF18" s="147">
        <v>0.43103448275862066</v>
      </c>
      <c r="AG18" s="147">
        <v>0.51219512195121952</v>
      </c>
      <c r="AH18" s="148">
        <v>0.40540540540540543</v>
      </c>
      <c r="AI18" s="148">
        <v>0.38297872340425532</v>
      </c>
      <c r="AJ18" s="151">
        <v>0.48888888888888887</v>
      </c>
      <c r="AK18" s="169">
        <v>0.42553191489361702</v>
      </c>
      <c r="AL18" s="192">
        <v>0.41248470012239902</v>
      </c>
      <c r="AM18" s="150">
        <v>0.4263565891472868</v>
      </c>
      <c r="AN18" s="193">
        <v>0.43165467625899279</v>
      </c>
      <c r="AO18" s="190">
        <v>0.432</v>
      </c>
      <c r="AP18" s="191">
        <v>0.48888888888888887</v>
      </c>
      <c r="AQ18" s="142"/>
      <c r="AR18" s="168">
        <v>0.42997542997542998</v>
      </c>
      <c r="AS18" s="147">
        <v>0.42310889443059019</v>
      </c>
      <c r="AT18" s="147">
        <v>0.43157010915197314</v>
      </c>
      <c r="AU18" s="147">
        <v>0.4239218877135883</v>
      </c>
      <c r="AV18" s="147">
        <v>0.43252032520325201</v>
      </c>
      <c r="AW18" s="147">
        <v>0.44283276450511944</v>
      </c>
      <c r="AX18" s="147">
        <v>0.43548387096774194</v>
      </c>
      <c r="AY18" s="147">
        <v>0.44417077175697867</v>
      </c>
      <c r="AZ18" s="147">
        <v>0.44877344877344877</v>
      </c>
      <c r="BA18" s="147">
        <v>0.45930232558139533</v>
      </c>
      <c r="BB18" s="147">
        <v>0.48285714285714287</v>
      </c>
      <c r="BC18" s="148">
        <v>0.48807495741056217</v>
      </c>
      <c r="BD18" s="148">
        <v>0.47495961227786754</v>
      </c>
      <c r="BE18" s="151">
        <v>0.47017815646785438</v>
      </c>
      <c r="BF18" s="169">
        <v>0.49532710280373832</v>
      </c>
      <c r="BG18" s="192">
        <v>0.452214072262972</v>
      </c>
      <c r="BH18" s="150">
        <v>0.47745071563597086</v>
      </c>
      <c r="BI18" s="193">
        <v>0.47929980550152818</v>
      </c>
      <c r="BJ18" s="190">
        <v>0.48189926547743966</v>
      </c>
      <c r="BK18" s="191">
        <v>0.47017815646785438</v>
      </c>
      <c r="BL18" s="142"/>
      <c r="BM18" s="168">
        <v>0.57471264367816088</v>
      </c>
      <c r="BN18" s="147">
        <v>0.68656716417910446</v>
      </c>
      <c r="BO18" s="147">
        <v>0.74242424242424243</v>
      </c>
      <c r="BP18" s="147">
        <v>0.71604938271604934</v>
      </c>
      <c r="BQ18" s="147">
        <v>0.65822784810126578</v>
      </c>
      <c r="BR18" s="147">
        <v>0.60563380281690138</v>
      </c>
      <c r="BS18" s="147">
        <v>0.61194029850746268</v>
      </c>
      <c r="BT18" s="147">
        <v>0.52054794520547942</v>
      </c>
      <c r="BU18" s="147">
        <v>0.60317460317460314</v>
      </c>
      <c r="BV18" s="147">
        <v>0.54794520547945202</v>
      </c>
      <c r="BW18" s="147">
        <v>0.6</v>
      </c>
      <c r="BX18" s="148">
        <v>0.5714285714285714</v>
      </c>
      <c r="BY18" s="148">
        <v>0.50602409638554213</v>
      </c>
      <c r="BZ18" s="151">
        <v>0.62318840579710144</v>
      </c>
      <c r="CA18" s="169">
        <v>0.51086956521739135</v>
      </c>
      <c r="CB18" s="192">
        <v>0.60252935862691959</v>
      </c>
      <c r="CC18" s="150">
        <v>0.5625</v>
      </c>
      <c r="CD18" s="193">
        <v>0.54098360655737709</v>
      </c>
      <c r="CE18" s="190">
        <v>0.55707762557077622</v>
      </c>
      <c r="CF18" s="191">
        <v>0.62318840579710144</v>
      </c>
    </row>
    <row r="19" spans="1:84" ht="14.1" customHeight="1" x14ac:dyDescent="0.3">
      <c r="A19" s="153" t="s">
        <v>340</v>
      </c>
      <c r="B19" s="168">
        <v>0.54989384288747345</v>
      </c>
      <c r="C19" s="147">
        <v>0.57688540646425068</v>
      </c>
      <c r="D19" s="147">
        <v>0.5731153496821072</v>
      </c>
      <c r="E19" s="147">
        <v>0.58971871968962175</v>
      </c>
      <c r="F19" s="147">
        <v>0.59692898272552786</v>
      </c>
      <c r="G19" s="147">
        <v>0.60761904761904761</v>
      </c>
      <c r="H19" s="147">
        <v>0.5875343721356554</v>
      </c>
      <c r="I19" s="147">
        <v>0.59330143540669855</v>
      </c>
      <c r="J19" s="147">
        <v>0.57879088206144702</v>
      </c>
      <c r="K19" s="147">
        <v>0.58880308880308885</v>
      </c>
      <c r="L19" s="147">
        <v>0.56529516994633278</v>
      </c>
      <c r="M19" s="148">
        <v>0.57421875</v>
      </c>
      <c r="N19" s="151">
        <v>0.56154628687690744</v>
      </c>
      <c r="O19" s="151">
        <v>0.57961783439490444</v>
      </c>
      <c r="P19" s="151">
        <v>0.54662379421221863</v>
      </c>
      <c r="Q19" s="185">
        <v>0.5784096824570536</v>
      </c>
      <c r="R19" s="149">
        <v>0.57171922685656151</v>
      </c>
      <c r="S19" s="186">
        <v>0.56263121063680899</v>
      </c>
      <c r="T19" s="185">
        <v>0.57583385777218377</v>
      </c>
      <c r="U19" s="186">
        <v>0.57038961038961034</v>
      </c>
      <c r="W19" s="168">
        <v>0.45911949685534592</v>
      </c>
      <c r="X19" s="147">
        <v>0.4375</v>
      </c>
      <c r="Y19" s="147">
        <v>0.44055944055944057</v>
      </c>
      <c r="Z19" s="147">
        <v>0.3776223776223776</v>
      </c>
      <c r="AA19" s="147">
        <v>0.41818181818181815</v>
      </c>
      <c r="AB19" s="147">
        <v>0.40769230769230769</v>
      </c>
      <c r="AC19" s="147">
        <v>0.43795620437956206</v>
      </c>
      <c r="AD19" s="147">
        <v>0.49122807017543857</v>
      </c>
      <c r="AE19" s="147">
        <v>0.43564356435643564</v>
      </c>
      <c r="AF19" s="147">
        <v>0.41121495327102803</v>
      </c>
      <c r="AG19" s="147">
        <v>0.39534883720930231</v>
      </c>
      <c r="AH19" s="148">
        <v>0.6</v>
      </c>
      <c r="AI19" s="151">
        <v>0.42666666666666669</v>
      </c>
      <c r="AJ19" s="151">
        <v>0.4606741573033708</v>
      </c>
      <c r="AK19" s="169">
        <v>0.49315068493150682</v>
      </c>
      <c r="AL19" s="192">
        <v>0.44080904223676382</v>
      </c>
      <c r="AM19" s="150">
        <v>0.49145299145299143</v>
      </c>
      <c r="AN19" s="193">
        <v>0.45991561181434598</v>
      </c>
      <c r="AO19" s="192">
        <v>0.45627376425855515</v>
      </c>
      <c r="AP19" s="193">
        <v>0.4451219512195122</v>
      </c>
      <c r="AQ19" s="142"/>
      <c r="AR19" s="168">
        <v>0.45</v>
      </c>
      <c r="AS19" s="147">
        <v>0.46986089644513135</v>
      </c>
      <c r="AT19" s="147">
        <v>0.47873392680514343</v>
      </c>
      <c r="AU19" s="147">
        <v>0.4560041407867495</v>
      </c>
      <c r="AV19" s="147">
        <v>0.47905098435133769</v>
      </c>
      <c r="AW19" s="147">
        <v>0.47175011483693158</v>
      </c>
      <c r="AX19" s="147">
        <v>0.47222222222222221</v>
      </c>
      <c r="AY19" s="147">
        <v>0.4683080146673651</v>
      </c>
      <c r="AZ19" s="147">
        <v>0.46974913920314804</v>
      </c>
      <c r="BA19" s="147">
        <v>0.47283406754772395</v>
      </c>
      <c r="BB19" s="147">
        <v>0.46552617936754798</v>
      </c>
      <c r="BC19" s="148">
        <v>0.46451612903225808</v>
      </c>
      <c r="BD19" s="151">
        <v>0.49027850761954811</v>
      </c>
      <c r="BE19" s="151">
        <v>0.49656266525647808</v>
      </c>
      <c r="BF19" s="169">
        <v>0.48421052631578948</v>
      </c>
      <c r="BG19" s="192">
        <v>0.47246080436264487</v>
      </c>
      <c r="BH19" s="150">
        <v>0.48390519985850727</v>
      </c>
      <c r="BI19" s="193">
        <v>0.49066370863375858</v>
      </c>
      <c r="BJ19" s="192">
        <v>0.46776406035665297</v>
      </c>
      <c r="BK19" s="193">
        <v>0.49341064839219823</v>
      </c>
      <c r="BL19" s="142"/>
      <c r="BM19" s="168">
        <v>0.62790697674418605</v>
      </c>
      <c r="BN19" s="147">
        <v>0.6179775280898876</v>
      </c>
      <c r="BO19" s="147">
        <v>0.59036144578313254</v>
      </c>
      <c r="BP19" s="147">
        <v>0.5636363636363636</v>
      </c>
      <c r="BQ19" s="147">
        <v>0.66666666666666663</v>
      </c>
      <c r="BR19" s="147">
        <v>0.59493670886075944</v>
      </c>
      <c r="BS19" s="147">
        <v>0.6</v>
      </c>
      <c r="BT19" s="147">
        <v>0.60256410256410253</v>
      </c>
      <c r="BU19" s="147">
        <v>0.6097560975609756</v>
      </c>
      <c r="BV19" s="147">
        <v>0.68656716417910446</v>
      </c>
      <c r="BW19" s="147">
        <v>0.59523809523809523</v>
      </c>
      <c r="BX19" s="148">
        <v>0.5</v>
      </c>
      <c r="BY19" s="151">
        <v>0.53846153846153844</v>
      </c>
      <c r="BZ19" s="151">
        <v>0.62809917355371903</v>
      </c>
      <c r="CA19" s="169">
        <v>0.60606060606060608</v>
      </c>
      <c r="CB19" s="192">
        <v>0.6020249221183801</v>
      </c>
      <c r="CC19" s="150">
        <v>0.56393442622950818</v>
      </c>
      <c r="CD19" s="193">
        <v>0.59259259259259256</v>
      </c>
      <c r="CE19" s="192">
        <v>0.58874458874458879</v>
      </c>
      <c r="CF19" s="193">
        <v>0.58666666666666667</v>
      </c>
    </row>
    <row r="20" spans="1:84" ht="14.1" customHeight="1" x14ac:dyDescent="0.3">
      <c r="A20" s="153" t="s">
        <v>341</v>
      </c>
      <c r="B20" s="168">
        <v>0.53524492234169652</v>
      </c>
      <c r="C20" s="147">
        <v>0.59418604651162787</v>
      </c>
      <c r="D20" s="147">
        <v>0.58165548098434006</v>
      </c>
      <c r="E20" s="147">
        <v>0.53464203233256347</v>
      </c>
      <c r="F20" s="147">
        <v>0.56375838926174493</v>
      </c>
      <c r="G20" s="147">
        <v>0.58057142857142852</v>
      </c>
      <c r="H20" s="147">
        <v>0.54231625835189312</v>
      </c>
      <c r="I20" s="147">
        <v>0.55325749741468455</v>
      </c>
      <c r="J20" s="147">
        <v>0.57651245551601427</v>
      </c>
      <c r="K20" s="147">
        <v>0.55311778290993074</v>
      </c>
      <c r="L20" s="147">
        <v>0.57810718358038771</v>
      </c>
      <c r="M20" s="151">
        <v>0.57309941520467833</v>
      </c>
      <c r="N20" s="151">
        <v>0.56320657759506676</v>
      </c>
      <c r="O20" s="151">
        <v>0.51731160896130346</v>
      </c>
      <c r="P20" s="151">
        <v>0.55207166853303469</v>
      </c>
      <c r="Q20" s="185">
        <v>0.55956651718983552</v>
      </c>
      <c r="R20" s="149">
        <v>0.55017793594306053</v>
      </c>
      <c r="S20" s="186">
        <v>0.54389044943820219</v>
      </c>
      <c r="T20" s="185">
        <v>0.56921887084300082</v>
      </c>
      <c r="U20" s="186">
        <v>0.55017793594306053</v>
      </c>
      <c r="W20" s="168">
        <v>0.35483870967741937</v>
      </c>
      <c r="X20" s="147">
        <v>0.35416666666666669</v>
      </c>
      <c r="Y20" s="147">
        <v>0.34426229508196721</v>
      </c>
      <c r="Z20" s="147">
        <v>0.42499999999999999</v>
      </c>
      <c r="AA20" s="147">
        <v>0.47368421052631576</v>
      </c>
      <c r="AB20" s="147">
        <v>0.50877192982456143</v>
      </c>
      <c r="AC20" s="147">
        <v>0.49206349206349204</v>
      </c>
      <c r="AD20" s="147">
        <v>0.31578947368421051</v>
      </c>
      <c r="AE20" s="147">
        <v>0.54716981132075471</v>
      </c>
      <c r="AF20" s="147">
        <v>0.4</v>
      </c>
      <c r="AG20" s="147">
        <v>0.49122807017543857</v>
      </c>
      <c r="AH20" s="151">
        <v>0.5</v>
      </c>
      <c r="AI20" s="151">
        <v>0.35714285714285715</v>
      </c>
      <c r="AJ20" s="151">
        <v>0.36363636363636365</v>
      </c>
      <c r="AK20" s="169">
        <v>0.375</v>
      </c>
      <c r="AL20" s="192">
        <v>0.4216710182767624</v>
      </c>
      <c r="AM20" s="150">
        <v>0.40287769784172661</v>
      </c>
      <c r="AN20" s="193">
        <v>0.36434108527131781</v>
      </c>
      <c r="AO20" s="192">
        <v>0.48666666666666669</v>
      </c>
      <c r="AP20" s="193">
        <v>0.40287769784172661</v>
      </c>
      <c r="AQ20" s="142"/>
      <c r="AR20" s="168">
        <v>0.45486415425065729</v>
      </c>
      <c r="AS20" s="147">
        <v>0.44564240790655885</v>
      </c>
      <c r="AT20" s="147">
        <v>0.44425675675675674</v>
      </c>
      <c r="AU20" s="147">
        <v>0.46043851286939941</v>
      </c>
      <c r="AV20" s="147">
        <v>0.42761904761904762</v>
      </c>
      <c r="AW20" s="147">
        <v>0.44155844155844154</v>
      </c>
      <c r="AX20" s="147">
        <v>0.46208112874779539</v>
      </c>
      <c r="AY20" s="147">
        <v>0.44517338331771322</v>
      </c>
      <c r="AZ20" s="147">
        <v>0.46092362344582594</v>
      </c>
      <c r="BA20" s="147">
        <v>0.46935348446683461</v>
      </c>
      <c r="BB20" s="147">
        <v>0.45446735395189003</v>
      </c>
      <c r="BC20" s="151">
        <v>0.46161321671525751</v>
      </c>
      <c r="BD20" s="151">
        <v>0.44961240310077522</v>
      </c>
      <c r="BE20" s="151">
        <v>0.47386172006745364</v>
      </c>
      <c r="BF20" s="169">
        <v>0.48467966573816157</v>
      </c>
      <c r="BG20" s="192">
        <v>0.45592924613440827</v>
      </c>
      <c r="BH20" s="150">
        <v>0.46227286726208811</v>
      </c>
      <c r="BI20" s="193">
        <v>0.46980273141122914</v>
      </c>
      <c r="BJ20" s="192">
        <v>0.46164895145073254</v>
      </c>
      <c r="BK20" s="193">
        <v>0.46227286726208811</v>
      </c>
      <c r="BL20" s="142"/>
      <c r="BM20" s="168">
        <v>0.69565217391304346</v>
      </c>
      <c r="BN20" s="147">
        <v>0.53191489361702127</v>
      </c>
      <c r="BO20" s="147">
        <v>0.55769230769230771</v>
      </c>
      <c r="BP20" s="147">
        <v>0.64102564102564108</v>
      </c>
      <c r="BQ20" s="147">
        <v>0.57894736842105265</v>
      </c>
      <c r="BR20" s="147">
        <v>0.60655737704918034</v>
      </c>
      <c r="BS20" s="147">
        <v>0.5</v>
      </c>
      <c r="BT20" s="147">
        <v>0.65079365079365081</v>
      </c>
      <c r="BU20" s="147">
        <v>0.55172413793103448</v>
      </c>
      <c r="BV20" s="147">
        <v>0.53846153846153844</v>
      </c>
      <c r="BW20" s="147">
        <v>0.57971014492753625</v>
      </c>
      <c r="BX20" s="151">
        <v>0.53125</v>
      </c>
      <c r="BY20" s="151">
        <v>0.59722222222222221</v>
      </c>
      <c r="BZ20" s="151">
        <v>0.42372881355932202</v>
      </c>
      <c r="CA20" s="169">
        <v>0.6</v>
      </c>
      <c r="CB20" s="192">
        <v>0.57046979865771807</v>
      </c>
      <c r="CC20" s="150">
        <v>0.52307692307692311</v>
      </c>
      <c r="CD20" s="193">
        <v>0.54976303317535546</v>
      </c>
      <c r="CE20" s="192">
        <v>0.55729166666666663</v>
      </c>
      <c r="CF20" s="193">
        <v>0.52307692307692311</v>
      </c>
    </row>
    <row r="21" spans="1:84" ht="14.1" customHeight="1" x14ac:dyDescent="0.3">
      <c r="A21" s="153" t="s">
        <v>342</v>
      </c>
      <c r="B21" s="168">
        <v>0.58410732714138291</v>
      </c>
      <c r="C21" s="147">
        <v>0.58453608247422684</v>
      </c>
      <c r="D21" s="147">
        <v>0.58502024291497978</v>
      </c>
      <c r="E21" s="147">
        <v>0.58241758241758246</v>
      </c>
      <c r="F21" s="147">
        <v>0.56963350785340316</v>
      </c>
      <c r="G21" s="147">
        <v>0.58539094650205759</v>
      </c>
      <c r="H21" s="147">
        <v>0.56799999999999995</v>
      </c>
      <c r="I21" s="147">
        <v>0.56425120772946857</v>
      </c>
      <c r="J21" s="147">
        <v>0.556640625</v>
      </c>
      <c r="K21" s="147">
        <v>0.57099080694586313</v>
      </c>
      <c r="L21" s="147">
        <v>0.56339285714285714</v>
      </c>
      <c r="M21" s="151">
        <v>0.543756145526057</v>
      </c>
      <c r="N21" s="151">
        <v>0.55348380765456329</v>
      </c>
      <c r="O21" s="151">
        <v>0.53379549393414216</v>
      </c>
      <c r="P21" s="151">
        <v>0.53221535745807591</v>
      </c>
      <c r="Q21" s="185">
        <v>0.56425057395867495</v>
      </c>
      <c r="R21" s="149">
        <v>0.54326018808777432</v>
      </c>
      <c r="S21" s="186">
        <v>0.53932244404113727</v>
      </c>
      <c r="T21" s="185">
        <v>0.56356067883445404</v>
      </c>
      <c r="U21" s="186">
        <v>0.54326018808777432</v>
      </c>
      <c r="W21" s="168">
        <v>0.36805555555555558</v>
      </c>
      <c r="X21" s="147">
        <v>0.42735042735042733</v>
      </c>
      <c r="Y21" s="147">
        <v>0.46491228070175439</v>
      </c>
      <c r="Z21" s="147">
        <v>0.41666666666666669</v>
      </c>
      <c r="AA21" s="147">
        <v>0.45544554455445546</v>
      </c>
      <c r="AB21" s="147">
        <v>0.46</v>
      </c>
      <c r="AC21" s="147">
        <v>0.3949579831932773</v>
      </c>
      <c r="AD21" s="147">
        <v>0.45192307692307693</v>
      </c>
      <c r="AE21" s="147">
        <v>0.43859649122807015</v>
      </c>
      <c r="AF21" s="147">
        <v>0.3968253968253968</v>
      </c>
      <c r="AG21" s="147">
        <v>0.36956521739130432</v>
      </c>
      <c r="AH21" s="151">
        <v>0.41111111111111109</v>
      </c>
      <c r="AI21" s="151">
        <v>0.43181818181818182</v>
      </c>
      <c r="AJ21" s="151">
        <v>0.4631578947368421</v>
      </c>
      <c r="AK21" s="169">
        <v>0.36507936507936506</v>
      </c>
      <c r="AL21" s="192">
        <v>0.42095238095238097</v>
      </c>
      <c r="AM21" s="150">
        <v>0.4358974358974359</v>
      </c>
      <c r="AN21" s="193">
        <v>0.42682926829268292</v>
      </c>
      <c r="AO21" s="192">
        <v>0.40361445783132532</v>
      </c>
      <c r="AP21" s="193">
        <v>0.4358974358974359</v>
      </c>
      <c r="AQ21" s="142"/>
      <c r="AR21" s="168">
        <v>0.47341628959276016</v>
      </c>
      <c r="AS21" s="147">
        <v>0.45002791736460079</v>
      </c>
      <c r="AT21" s="147">
        <v>0.46843054720384847</v>
      </c>
      <c r="AU21" s="147">
        <v>0.47148288973384028</v>
      </c>
      <c r="AV21" s="147">
        <v>0.44693473961766644</v>
      </c>
      <c r="AW21" s="147">
        <v>0.4750297265160523</v>
      </c>
      <c r="AX21" s="147">
        <v>0.47928994082840237</v>
      </c>
      <c r="AY21" s="147">
        <v>0.4807585052983826</v>
      </c>
      <c r="AZ21" s="147">
        <v>0.47368421052631576</v>
      </c>
      <c r="BA21" s="147">
        <v>0.46322378716744916</v>
      </c>
      <c r="BB21" s="147">
        <v>0.46818447168709865</v>
      </c>
      <c r="BC21" s="151">
        <v>0.47133333333333333</v>
      </c>
      <c r="BD21" s="151">
        <v>0.46202898550724636</v>
      </c>
      <c r="BE21" s="151">
        <v>0.48096514745308311</v>
      </c>
      <c r="BF21" s="169">
        <v>0.50156543519098307</v>
      </c>
      <c r="BG21" s="192">
        <v>0.47116128034637389</v>
      </c>
      <c r="BH21" s="150">
        <v>0.47170923379174851</v>
      </c>
      <c r="BI21" s="193">
        <v>0.48101021785232312</v>
      </c>
      <c r="BJ21" s="192">
        <v>0.46835443037974683</v>
      </c>
      <c r="BK21" s="193">
        <v>0.47170923379174851</v>
      </c>
      <c r="BL21" s="142"/>
      <c r="BM21" s="168">
        <v>0.56999999999999995</v>
      </c>
      <c r="BN21" s="147">
        <v>0.72043010752688175</v>
      </c>
      <c r="BO21" s="147">
        <v>0.57894736842105265</v>
      </c>
      <c r="BP21" s="147">
        <v>0.67123287671232879</v>
      </c>
      <c r="BQ21" s="147">
        <v>0.68493150684931503</v>
      </c>
      <c r="BR21" s="147">
        <v>0.66</v>
      </c>
      <c r="BS21" s="147">
        <v>0.63157894736842102</v>
      </c>
      <c r="BT21" s="147">
        <v>0.56565656565656564</v>
      </c>
      <c r="BU21" s="147">
        <v>0.59756097560975607</v>
      </c>
      <c r="BV21" s="147">
        <v>0.54347826086956519</v>
      </c>
      <c r="BW21" s="147">
        <v>0.69148936170212771</v>
      </c>
      <c r="BX21" s="151">
        <v>0.54022988505747127</v>
      </c>
      <c r="BY21" s="151">
        <v>0.65957446808510634</v>
      </c>
      <c r="BZ21" s="151">
        <v>0.48322147651006714</v>
      </c>
      <c r="CA21" s="169">
        <v>0.49579831932773111</v>
      </c>
      <c r="CB21" s="192">
        <v>0.5979238754325259</v>
      </c>
      <c r="CC21" s="150">
        <v>0.54848484848484846</v>
      </c>
      <c r="CD21" s="193">
        <v>0.53314917127071826</v>
      </c>
      <c r="CE21" s="192">
        <v>0.61194029850746268</v>
      </c>
      <c r="CF21" s="193">
        <v>0.54848484848484846</v>
      </c>
    </row>
    <row r="22" spans="1:84" ht="14.1" customHeight="1" x14ac:dyDescent="0.3">
      <c r="A22" s="153" t="s">
        <v>343</v>
      </c>
      <c r="B22" s="168">
        <v>0.58548009367681497</v>
      </c>
      <c r="C22" s="147">
        <v>0.58986175115207373</v>
      </c>
      <c r="D22" s="147">
        <v>0.56993006993006989</v>
      </c>
      <c r="E22" s="147">
        <v>0.57641921397379914</v>
      </c>
      <c r="F22" s="147">
        <v>0.5730337078651685</v>
      </c>
      <c r="G22" s="147">
        <v>0.58577405857740583</v>
      </c>
      <c r="H22" s="147">
        <v>0.57704239917269906</v>
      </c>
      <c r="I22" s="147">
        <v>0.57572502685284643</v>
      </c>
      <c r="J22" s="147">
        <v>0.56599788806758189</v>
      </c>
      <c r="K22" s="147">
        <v>0.56874999999999998</v>
      </c>
      <c r="L22" s="147">
        <v>0.59292929292929297</v>
      </c>
      <c r="M22" s="148">
        <v>0.56243949661181025</v>
      </c>
      <c r="N22" s="151">
        <v>0.57510288065843618</v>
      </c>
      <c r="O22" s="151">
        <v>0.59232954545454541</v>
      </c>
      <c r="P22" s="151">
        <v>0.50733137829912023</v>
      </c>
      <c r="Q22" s="185">
        <v>0.57235561323815709</v>
      </c>
      <c r="R22" s="149">
        <v>0.57475083056478404</v>
      </c>
      <c r="S22" s="186">
        <v>0.55390885513153021</v>
      </c>
      <c r="T22" s="185">
        <v>0.57458933959101577</v>
      </c>
      <c r="U22" s="186">
        <v>0.58233890214797135</v>
      </c>
      <c r="W22" s="168">
        <v>0.43421052631578949</v>
      </c>
      <c r="X22" s="147">
        <v>0.37313432835820898</v>
      </c>
      <c r="Y22" s="147">
        <v>0.38181818181818183</v>
      </c>
      <c r="Z22" s="147">
        <v>0.48192771084337349</v>
      </c>
      <c r="AA22" s="147">
        <v>0.33333333333333331</v>
      </c>
      <c r="AB22" s="147">
        <v>0.34313725490196079</v>
      </c>
      <c r="AC22" s="147">
        <v>0.34905660377358488</v>
      </c>
      <c r="AD22" s="147">
        <v>0.43678160919540232</v>
      </c>
      <c r="AE22" s="147">
        <v>0.42857142857142855</v>
      </c>
      <c r="AF22" s="147">
        <v>0.52173913043478259</v>
      </c>
      <c r="AG22" s="147">
        <v>0.26804123711340205</v>
      </c>
      <c r="AH22" s="148">
        <v>0.48275862068965519</v>
      </c>
      <c r="AI22" s="151">
        <v>0.44444444444444442</v>
      </c>
      <c r="AJ22" s="151">
        <v>0.48571428571428571</v>
      </c>
      <c r="AK22" s="169">
        <v>0.45544554455445546</v>
      </c>
      <c r="AL22" s="192">
        <v>0.41538461538461541</v>
      </c>
      <c r="AM22" s="150">
        <v>0.46875</v>
      </c>
      <c r="AN22" s="193">
        <v>0.45925925925925926</v>
      </c>
      <c r="AO22" s="192">
        <v>0.42809364548494983</v>
      </c>
      <c r="AP22" s="193">
        <v>0.46153846153846156</v>
      </c>
      <c r="AQ22" s="142"/>
      <c r="AR22" s="168">
        <v>0.43820224719101125</v>
      </c>
      <c r="AS22" s="147">
        <v>0.44789180588703259</v>
      </c>
      <c r="AT22" s="147">
        <v>0.43461538461538463</v>
      </c>
      <c r="AU22" s="147">
        <v>0.43037974683544306</v>
      </c>
      <c r="AV22" s="147">
        <v>0.4394057857701329</v>
      </c>
      <c r="AW22" s="147">
        <v>0.45188880969351392</v>
      </c>
      <c r="AX22" s="147">
        <v>0.4413183279742765</v>
      </c>
      <c r="AY22" s="147">
        <v>0.46084089035449299</v>
      </c>
      <c r="AZ22" s="147">
        <v>0.46099843993759748</v>
      </c>
      <c r="BA22" s="147">
        <v>0.46597938144329898</v>
      </c>
      <c r="BB22" s="147">
        <v>0.45905511811023619</v>
      </c>
      <c r="BC22" s="148">
        <v>0.46619718309859154</v>
      </c>
      <c r="BD22" s="151">
        <v>0.45201465201465202</v>
      </c>
      <c r="BE22" s="151">
        <v>0.47128712871287126</v>
      </c>
      <c r="BF22" s="169">
        <v>0.50213980028530669</v>
      </c>
      <c r="BG22" s="192">
        <v>0.45489835529676165</v>
      </c>
      <c r="BH22" s="150">
        <v>0.46245059288537549</v>
      </c>
      <c r="BI22" s="193">
        <v>0.47577442414614773</v>
      </c>
      <c r="BJ22" s="192">
        <v>0.46393244873341377</v>
      </c>
      <c r="BK22" s="193">
        <v>0.46021052631578946</v>
      </c>
      <c r="BL22" s="142"/>
      <c r="BM22" s="168">
        <v>0.62337662337662336</v>
      </c>
      <c r="BN22" s="147">
        <v>0.67213114754098358</v>
      </c>
      <c r="BO22" s="147">
        <v>0.71111111111111114</v>
      </c>
      <c r="BP22" s="147">
        <v>0.62686567164179108</v>
      </c>
      <c r="BQ22" s="147">
        <v>0.59259259259259256</v>
      </c>
      <c r="BR22" s="147">
        <v>0.72448979591836737</v>
      </c>
      <c r="BS22" s="147">
        <v>0.57377049180327866</v>
      </c>
      <c r="BT22" s="147">
        <v>0.62686567164179108</v>
      </c>
      <c r="BU22" s="147">
        <v>0.61616161616161613</v>
      </c>
      <c r="BV22" s="147">
        <v>0.609375</v>
      </c>
      <c r="BW22" s="147">
        <v>0.61702127659574468</v>
      </c>
      <c r="BX22" s="148">
        <v>0.62886597938144329</v>
      </c>
      <c r="BY22" s="151">
        <v>0.5714285714285714</v>
      </c>
      <c r="BZ22" s="151">
        <v>0.64516129032258063</v>
      </c>
      <c r="CA22" s="169">
        <v>0.46923076923076923</v>
      </c>
      <c r="CB22" s="192">
        <v>0.61243611584327085</v>
      </c>
      <c r="CC22" s="150">
        <v>0.6108949416342413</v>
      </c>
      <c r="CD22" s="193">
        <v>0.54137931034482756</v>
      </c>
      <c r="CE22" s="192">
        <v>0.61960784313725492</v>
      </c>
      <c r="CF22" s="193">
        <v>0.6</v>
      </c>
    </row>
    <row r="23" spans="1:84" ht="14.1" customHeight="1" x14ac:dyDescent="0.3">
      <c r="A23" s="153" t="s">
        <v>344</v>
      </c>
      <c r="B23" s="168">
        <v>0.60252365930599372</v>
      </c>
      <c r="C23" s="147">
        <v>0.58923230309072783</v>
      </c>
      <c r="D23" s="147">
        <v>0.59864712514092444</v>
      </c>
      <c r="E23" s="147">
        <v>0.59010989010989012</v>
      </c>
      <c r="F23" s="147">
        <v>0.60396039603960394</v>
      </c>
      <c r="G23" s="147">
        <v>0.58579881656804733</v>
      </c>
      <c r="H23" s="147">
        <v>0.55771195097037796</v>
      </c>
      <c r="I23" s="147">
        <v>0.58054711246200608</v>
      </c>
      <c r="J23" s="147">
        <v>0.55057351407716371</v>
      </c>
      <c r="K23" s="147">
        <v>0.54751619870410362</v>
      </c>
      <c r="L23" s="147">
        <v>0.57300884955752207</v>
      </c>
      <c r="M23" s="148">
        <v>0.54757085020242913</v>
      </c>
      <c r="N23" s="151">
        <v>0.57968313140726935</v>
      </c>
      <c r="O23" s="151">
        <v>0.61009817671809252</v>
      </c>
      <c r="P23" s="151">
        <v>0.53629469122426865</v>
      </c>
      <c r="Q23" s="185">
        <v>0.5764391649680185</v>
      </c>
      <c r="R23" s="149">
        <v>0.57606344628695028</v>
      </c>
      <c r="S23" s="186">
        <v>0.57290513104466589</v>
      </c>
      <c r="T23" s="185">
        <v>0.55571327182398866</v>
      </c>
      <c r="U23" s="186">
        <v>0.59182530795072785</v>
      </c>
      <c r="W23" s="168">
        <v>0.42857142857142855</v>
      </c>
      <c r="X23" s="147">
        <v>0.37704918032786883</v>
      </c>
      <c r="Y23" s="147">
        <v>0.37878787878787878</v>
      </c>
      <c r="Z23" s="147">
        <v>0.30769230769230771</v>
      </c>
      <c r="AA23" s="147">
        <v>0.3783783783783784</v>
      </c>
      <c r="AB23" s="147">
        <v>0.35365853658536583</v>
      </c>
      <c r="AC23" s="147">
        <v>0.43373493975903615</v>
      </c>
      <c r="AD23" s="147">
        <v>0.44117647058823528</v>
      </c>
      <c r="AE23" s="147">
        <v>0.39285714285714285</v>
      </c>
      <c r="AF23" s="147">
        <v>0.375</v>
      </c>
      <c r="AG23" s="147">
        <v>0.39285714285714285</v>
      </c>
      <c r="AH23" s="148">
        <v>0.375</v>
      </c>
      <c r="AI23" s="151">
        <v>0.41791044776119401</v>
      </c>
      <c r="AJ23" s="151">
        <v>0.39534883720930231</v>
      </c>
      <c r="AK23" s="169">
        <v>0.41269841269841268</v>
      </c>
      <c r="AL23" s="192">
        <v>0.39044652128764279</v>
      </c>
      <c r="AM23" s="150">
        <v>0.39873417721518989</v>
      </c>
      <c r="AN23" s="193">
        <v>0.41040462427745666</v>
      </c>
      <c r="AO23" s="192">
        <v>0.38157894736842107</v>
      </c>
      <c r="AP23" s="193">
        <v>0.40909090909090912</v>
      </c>
      <c r="AQ23" s="142"/>
      <c r="AR23" s="168">
        <v>0.43310875842155921</v>
      </c>
      <c r="AS23" s="147">
        <v>0.43388834476003918</v>
      </c>
      <c r="AT23" s="147">
        <v>0.42421441774491681</v>
      </c>
      <c r="AU23" s="147">
        <v>0.41442307692307695</v>
      </c>
      <c r="AV23" s="147">
        <v>0.42705314009661838</v>
      </c>
      <c r="AW23" s="147">
        <v>0.41284403669724773</v>
      </c>
      <c r="AX23" s="147">
        <v>0.4152542372881356</v>
      </c>
      <c r="AY23" s="147">
        <v>0.42564102564102563</v>
      </c>
      <c r="AZ23" s="147">
        <v>0.41743119266055045</v>
      </c>
      <c r="BA23" s="147">
        <v>0.46273291925465837</v>
      </c>
      <c r="BB23" s="147">
        <v>0.43655913978494626</v>
      </c>
      <c r="BC23" s="148">
        <v>0.44639175257731961</v>
      </c>
      <c r="BD23" s="151">
        <v>0.45573770491803278</v>
      </c>
      <c r="BE23" s="151">
        <v>0.45783132530120479</v>
      </c>
      <c r="BF23" s="169">
        <v>0.5025188916876574</v>
      </c>
      <c r="BG23" s="192">
        <v>0.43637761162741945</v>
      </c>
      <c r="BH23" s="150">
        <v>0.45288753799392095</v>
      </c>
      <c r="BI23" s="193">
        <v>0.47149837133550487</v>
      </c>
      <c r="BJ23" s="192">
        <v>0.44870900209351011</v>
      </c>
      <c r="BK23" s="193">
        <v>0.45667870036101083</v>
      </c>
      <c r="BL23" s="142"/>
      <c r="BM23" s="168">
        <v>0.65822784810126578</v>
      </c>
      <c r="BN23" s="147">
        <v>0.69841269841269837</v>
      </c>
      <c r="BO23" s="147">
        <v>0.61194029850746268</v>
      </c>
      <c r="BP23" s="147">
        <v>0.71052631578947367</v>
      </c>
      <c r="BQ23" s="147">
        <v>0.69230769230769229</v>
      </c>
      <c r="BR23" s="147">
        <v>0.68852459016393441</v>
      </c>
      <c r="BS23" s="147">
        <v>0.57999999999999996</v>
      </c>
      <c r="BT23" s="147">
        <v>0.64179104477611937</v>
      </c>
      <c r="BU23" s="147">
        <v>0.76923076923076927</v>
      </c>
      <c r="BV23" s="147">
        <v>0.60317460317460314</v>
      </c>
      <c r="BW23" s="147">
        <v>0.61016949152542377</v>
      </c>
      <c r="BX23" s="148">
        <v>0.58904109589041098</v>
      </c>
      <c r="BY23" s="151">
        <v>0.64634146341463417</v>
      </c>
      <c r="BZ23" s="151">
        <v>0.65277777777777779</v>
      </c>
      <c r="CA23" s="169">
        <v>0.52083333333333337</v>
      </c>
      <c r="CB23" s="192">
        <v>0.63900000000000001</v>
      </c>
      <c r="CC23" s="150">
        <v>0.62995594713656389</v>
      </c>
      <c r="CD23" s="193">
        <v>0.6</v>
      </c>
      <c r="CE23" s="192">
        <v>0.6</v>
      </c>
      <c r="CF23" s="193">
        <v>0.64935064935064934</v>
      </c>
    </row>
    <row r="24" spans="1:84" ht="14.1" customHeight="1" thickBot="1" x14ac:dyDescent="0.35">
      <c r="A24" s="154" t="s">
        <v>345</v>
      </c>
      <c r="B24" s="168">
        <v>0.57606837606837602</v>
      </c>
      <c r="C24" s="147">
        <v>0.62254025044722716</v>
      </c>
      <c r="D24" s="147">
        <v>0.53633217993079585</v>
      </c>
      <c r="E24" s="147">
        <v>0.57788944723618085</v>
      </c>
      <c r="F24" s="147">
        <v>0.57932263814616758</v>
      </c>
      <c r="G24" s="147">
        <v>0.56662665066026408</v>
      </c>
      <c r="H24" s="147">
        <v>0.55128205128205132</v>
      </c>
      <c r="I24" s="147">
        <v>0.55737704918032782</v>
      </c>
      <c r="J24" s="147">
        <v>0.57632933104631223</v>
      </c>
      <c r="K24" s="147">
        <v>0.55612244897959184</v>
      </c>
      <c r="L24" s="147">
        <v>0.58984375</v>
      </c>
      <c r="M24" s="148">
        <v>0.56377079482439929</v>
      </c>
      <c r="N24" s="148">
        <v>0.57933579335793361</v>
      </c>
      <c r="O24" s="151">
        <v>0.52889667250437833</v>
      </c>
      <c r="P24" s="151">
        <v>0.58795562599049134</v>
      </c>
      <c r="Q24" s="187">
        <v>0.56960179472798655</v>
      </c>
      <c r="R24" s="188">
        <v>0.55683192261185011</v>
      </c>
      <c r="S24" s="189">
        <v>0.56594036697247707</v>
      </c>
      <c r="T24" s="187">
        <v>0.57742946708463949</v>
      </c>
      <c r="U24" s="189">
        <v>0.52889667250437833</v>
      </c>
      <c r="W24" s="170">
        <v>0.41379310344827586</v>
      </c>
      <c r="X24" s="171">
        <v>0.44680851063829785</v>
      </c>
      <c r="Y24" s="171">
        <v>0.49090909090909091</v>
      </c>
      <c r="Z24" s="171">
        <v>0.42553191489361702</v>
      </c>
      <c r="AA24" s="171">
        <v>0.46875</v>
      </c>
      <c r="AB24" s="171">
        <v>0.379746835443038</v>
      </c>
      <c r="AC24" s="171">
        <v>0.4567901234567901</v>
      </c>
      <c r="AD24" s="171">
        <v>0.39655172413793105</v>
      </c>
      <c r="AE24" s="171">
        <v>0.34883720930232559</v>
      </c>
      <c r="AF24" s="171">
        <v>0.30769230769230771</v>
      </c>
      <c r="AG24" s="171">
        <v>0.34693877551020408</v>
      </c>
      <c r="AH24" s="172">
        <v>0.42424242424242425</v>
      </c>
      <c r="AI24" s="172">
        <v>0.41379310344827586</v>
      </c>
      <c r="AJ24" s="173">
        <v>0.4375</v>
      </c>
      <c r="AK24" s="174">
        <v>0.46511627906976744</v>
      </c>
      <c r="AL24" s="194">
        <v>0.42044134727061555</v>
      </c>
      <c r="AM24" s="195">
        <v>0.4258064516129032</v>
      </c>
      <c r="AN24" s="196">
        <v>0.44230769230769229</v>
      </c>
      <c r="AO24" s="194">
        <v>0.39285714285714285</v>
      </c>
      <c r="AP24" s="196">
        <v>0.4375</v>
      </c>
      <c r="AQ24" s="142"/>
      <c r="AR24" s="170">
        <v>0.47564935064935066</v>
      </c>
      <c r="AS24" s="171">
        <v>0.45859872611464969</v>
      </c>
      <c r="AT24" s="171">
        <v>0.45140562248995986</v>
      </c>
      <c r="AU24" s="171">
        <v>0.47234416154521508</v>
      </c>
      <c r="AV24" s="171">
        <v>0.44225074037512341</v>
      </c>
      <c r="AW24" s="171">
        <v>0.45864661654135336</v>
      </c>
      <c r="AX24" s="171">
        <v>0.47342519685039369</v>
      </c>
      <c r="AY24" s="171">
        <v>0.4564047362755651</v>
      </c>
      <c r="AZ24" s="171">
        <v>0.44325897187196894</v>
      </c>
      <c r="BA24" s="171">
        <v>0.44527896995708155</v>
      </c>
      <c r="BB24" s="171">
        <v>0.43209876543209874</v>
      </c>
      <c r="BC24" s="172">
        <v>0.46524663677130046</v>
      </c>
      <c r="BD24" s="172">
        <v>0.4681238615664845</v>
      </c>
      <c r="BE24" s="173">
        <v>0.46396761133603237</v>
      </c>
      <c r="BF24" s="174">
        <v>0.47360248447204967</v>
      </c>
      <c r="BG24" s="194">
        <v>0.45948545323395046</v>
      </c>
      <c r="BH24" s="195">
        <v>0.46573643410852711</v>
      </c>
      <c r="BI24" s="196">
        <v>0.46865506766086718</v>
      </c>
      <c r="BJ24" s="194">
        <v>0.45609163484901077</v>
      </c>
      <c r="BK24" s="196">
        <v>0.46396761133603237</v>
      </c>
      <c r="BL24" s="142"/>
      <c r="BM24" s="170">
        <v>0.62121212121212122</v>
      </c>
      <c r="BN24" s="171">
        <v>0.52727272727272723</v>
      </c>
      <c r="BO24" s="171">
        <v>0.55319148936170215</v>
      </c>
      <c r="BP24" s="171">
        <v>0.54347826086956519</v>
      </c>
      <c r="BQ24" s="171">
        <v>0.6785714285714286</v>
      </c>
      <c r="BR24" s="171">
        <v>0.58227848101265822</v>
      </c>
      <c r="BS24" s="171">
        <v>0.7142857142857143</v>
      </c>
      <c r="BT24" s="171">
        <v>0.65517241379310343</v>
      </c>
      <c r="BU24" s="171">
        <v>0.64814814814814814</v>
      </c>
      <c r="BV24" s="171">
        <v>0.57692307692307687</v>
      </c>
      <c r="BW24" s="171">
        <v>0.73584905660377353</v>
      </c>
      <c r="BX24" s="172">
        <v>0.6428571428571429</v>
      </c>
      <c r="BY24" s="172">
        <v>0.53703703703703709</v>
      </c>
      <c r="BZ24" s="173">
        <v>0.57534246575342463</v>
      </c>
      <c r="CA24" s="174">
        <v>0.58974358974358976</v>
      </c>
      <c r="CB24" s="194">
        <v>0.6110471806674338</v>
      </c>
      <c r="CC24" s="195">
        <v>0.57988165680473369</v>
      </c>
      <c r="CD24" s="196">
        <v>0.57073170731707312</v>
      </c>
      <c r="CE24" s="194">
        <v>0.63758389261744963</v>
      </c>
      <c r="CF24" s="196">
        <v>0.57534246575342463</v>
      </c>
    </row>
    <row r="25" spans="1:84" s="145" customFormat="1" ht="14.1" customHeight="1" thickBot="1" x14ac:dyDescent="0.35">
      <c r="A25" s="175" t="s">
        <v>334</v>
      </c>
      <c r="B25" s="176">
        <v>0.58076814459192316</v>
      </c>
      <c r="C25" s="177">
        <v>0.59188932591889321</v>
      </c>
      <c r="D25" s="177">
        <v>0.58113258916417099</v>
      </c>
      <c r="E25" s="177">
        <v>0.58416382252559729</v>
      </c>
      <c r="F25" s="177">
        <v>0.5850040096230954</v>
      </c>
      <c r="G25" s="177">
        <v>0.58166772756206242</v>
      </c>
      <c r="H25" s="177">
        <v>0.56901920083030622</v>
      </c>
      <c r="I25" s="177">
        <v>0.5770404271548436</v>
      </c>
      <c r="J25" s="177">
        <v>0.57464076636508776</v>
      </c>
      <c r="K25" s="177">
        <v>0.5706371191135734</v>
      </c>
      <c r="L25" s="177">
        <v>0.5748722651644177</v>
      </c>
      <c r="M25" s="178">
        <v>0.56338400528750832</v>
      </c>
      <c r="N25" s="178">
        <v>0.56932004541440651</v>
      </c>
      <c r="O25" s="178">
        <v>0.56530160486995018</v>
      </c>
      <c r="P25" s="179">
        <v>0.53656668793873641</v>
      </c>
      <c r="Q25" s="180">
        <v>0.57353382397063235</v>
      </c>
      <c r="R25" s="181">
        <v>0.56606514084507042</v>
      </c>
      <c r="S25" s="182">
        <v>0.55689430187037847</v>
      </c>
      <c r="T25" s="180">
        <v>0.56840047332407262</v>
      </c>
      <c r="U25" s="182">
        <v>0.56096059113300489</v>
      </c>
      <c r="V25" s="143"/>
      <c r="W25" s="176">
        <v>0.39226519337016574</v>
      </c>
      <c r="X25" s="177">
        <v>0.42072213500784927</v>
      </c>
      <c r="Y25" s="177">
        <v>0.42948717948717946</v>
      </c>
      <c r="Z25" s="177">
        <v>0.38497652582159625</v>
      </c>
      <c r="AA25" s="177">
        <v>0.42062193126022912</v>
      </c>
      <c r="AB25" s="177">
        <v>0.38795518207282914</v>
      </c>
      <c r="AC25" s="177">
        <v>0.43852459016393441</v>
      </c>
      <c r="AD25" s="177">
        <v>0.41653418124006358</v>
      </c>
      <c r="AE25" s="177">
        <v>0.41256366723259763</v>
      </c>
      <c r="AF25" s="177">
        <v>0.40716612377850164</v>
      </c>
      <c r="AG25" s="177">
        <v>0.37786259541984735</v>
      </c>
      <c r="AH25" s="178">
        <v>0.44123711340206184</v>
      </c>
      <c r="AI25" s="178">
        <v>0.42170818505338076</v>
      </c>
      <c r="AJ25" s="178">
        <v>0.43888888888888888</v>
      </c>
      <c r="AK25" s="179">
        <v>0.4358974358974359</v>
      </c>
      <c r="AL25" s="176">
        <v>0.4143947655398037</v>
      </c>
      <c r="AM25" s="177">
        <v>0.43352236925015752</v>
      </c>
      <c r="AN25" s="197">
        <v>0.43203883495145629</v>
      </c>
      <c r="AO25" s="176">
        <v>0.42573579739904177</v>
      </c>
      <c r="AP25" s="197">
        <v>0.43672199170124482</v>
      </c>
      <c r="AQ25" s="143"/>
      <c r="AR25" s="176">
        <v>0.45143256464011183</v>
      </c>
      <c r="AS25" s="177">
        <v>0.44598461813629048</v>
      </c>
      <c r="AT25" s="177">
        <v>0.44943919455974563</v>
      </c>
      <c r="AU25" s="177">
        <v>0.44581280788177341</v>
      </c>
      <c r="AV25" s="177">
        <v>0.44482758620689655</v>
      </c>
      <c r="AW25" s="177">
        <v>0.45499705312789424</v>
      </c>
      <c r="AX25" s="177">
        <v>0.45658762702799072</v>
      </c>
      <c r="AY25" s="177">
        <v>0.45483448662801573</v>
      </c>
      <c r="AZ25" s="177">
        <v>0.45146666666666668</v>
      </c>
      <c r="BA25" s="177">
        <v>0.46028975388374932</v>
      </c>
      <c r="BB25" s="177">
        <v>0.45759113982464239</v>
      </c>
      <c r="BC25" s="178">
        <v>0.46312178387650088</v>
      </c>
      <c r="BD25" s="178">
        <v>0.46093401196535405</v>
      </c>
      <c r="BE25" s="178">
        <v>0.4726530612244898</v>
      </c>
      <c r="BF25" s="179">
        <v>0.4902558418767895</v>
      </c>
      <c r="BG25" s="176">
        <v>0.45727291288838712</v>
      </c>
      <c r="BH25" s="177">
        <v>0.46558469344091935</v>
      </c>
      <c r="BI25" s="197">
        <v>0.47444857946809477</v>
      </c>
      <c r="BJ25" s="176">
        <v>0.4653728938242197</v>
      </c>
      <c r="BK25" s="197">
        <v>0.47106023322991336</v>
      </c>
      <c r="BL25" s="143"/>
      <c r="BM25" s="176">
        <v>0.62662337662337664</v>
      </c>
      <c r="BN25" s="177">
        <v>0.64814814814814814</v>
      </c>
      <c r="BO25" s="177">
        <v>0.63409961685823757</v>
      </c>
      <c r="BP25" s="177">
        <v>0.6565874730021598</v>
      </c>
      <c r="BQ25" s="177">
        <v>0.65591397849462363</v>
      </c>
      <c r="BR25" s="177">
        <v>0.6435483870967742</v>
      </c>
      <c r="BS25" s="177">
        <v>0.59927140255009104</v>
      </c>
      <c r="BT25" s="177">
        <v>0.61391304347826092</v>
      </c>
      <c r="BU25" s="177">
        <v>0.62717770034843201</v>
      </c>
      <c r="BV25" s="177">
        <v>0.59435626102292771</v>
      </c>
      <c r="BW25" s="177">
        <v>0.63939899833055092</v>
      </c>
      <c r="BX25" s="178">
        <v>0.57671957671957674</v>
      </c>
      <c r="BY25" s="178">
        <v>0.59773371104815864</v>
      </c>
      <c r="BZ25" s="178">
        <v>0.57456140350877194</v>
      </c>
      <c r="CA25" s="179">
        <v>0.53658536585365857</v>
      </c>
      <c r="CB25" s="176">
        <v>0.61126541495389397</v>
      </c>
      <c r="CC25" s="177">
        <v>0.58354624425140522</v>
      </c>
      <c r="CD25" s="197">
        <v>0.56730342070191031</v>
      </c>
      <c r="CE25" s="176">
        <v>0.59575878064943666</v>
      </c>
      <c r="CF25" s="197">
        <v>0.57711442786069655</v>
      </c>
    </row>
    <row r="26" spans="1:84" ht="27.9" customHeight="1" thickBot="1" x14ac:dyDescent="0.35">
      <c r="AF26" s="39"/>
      <c r="AK26" s="39"/>
      <c r="AL26" s="57"/>
      <c r="AM26" s="57"/>
      <c r="AN26" s="57"/>
      <c r="AO26" s="57"/>
      <c r="AP26" s="57"/>
      <c r="AV26" s="39"/>
      <c r="AZ26" s="39"/>
      <c r="BA26" s="40"/>
      <c r="BE26" s="39"/>
      <c r="BF26" s="40"/>
      <c r="BQ26" s="40"/>
      <c r="BU26" s="40"/>
      <c r="BZ26" s="40"/>
    </row>
    <row r="27" spans="1:84" ht="14.1" customHeight="1" x14ac:dyDescent="0.3">
      <c r="B27" s="253" t="s">
        <v>168</v>
      </c>
      <c r="C27" s="254"/>
      <c r="D27" s="254"/>
      <c r="E27" s="254"/>
      <c r="F27" s="254"/>
      <c r="G27" s="254"/>
      <c r="H27" s="254"/>
      <c r="I27" s="254"/>
      <c r="J27" s="254"/>
      <c r="K27" s="254"/>
      <c r="L27" s="254"/>
      <c r="M27" s="254"/>
      <c r="N27" s="254"/>
      <c r="O27" s="254"/>
      <c r="P27" s="254"/>
      <c r="Q27" s="254"/>
      <c r="R27" s="254"/>
      <c r="S27" s="254"/>
      <c r="T27" s="162"/>
      <c r="U27" s="167"/>
      <c r="W27" s="255" t="s">
        <v>165</v>
      </c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198"/>
      <c r="AP27" s="199"/>
      <c r="AQ27" s="138"/>
      <c r="AR27" s="257" t="s">
        <v>166</v>
      </c>
      <c r="AS27" s="258"/>
      <c r="AT27" s="258"/>
      <c r="AU27" s="258"/>
      <c r="AV27" s="258"/>
      <c r="AW27" s="258"/>
      <c r="AX27" s="258"/>
      <c r="AY27" s="258"/>
      <c r="AZ27" s="258"/>
      <c r="BA27" s="258"/>
      <c r="BB27" s="258"/>
      <c r="BC27" s="258"/>
      <c r="BD27" s="258"/>
      <c r="BE27" s="258"/>
      <c r="BF27" s="258"/>
      <c r="BG27" s="258"/>
      <c r="BH27" s="258"/>
      <c r="BI27" s="258"/>
      <c r="BJ27" s="200"/>
      <c r="BK27" s="201"/>
      <c r="BL27" s="138"/>
      <c r="BM27" s="251" t="s">
        <v>220</v>
      </c>
      <c r="BN27" s="252"/>
      <c r="BO27" s="252"/>
      <c r="BP27" s="252"/>
      <c r="BQ27" s="252"/>
      <c r="BR27" s="252"/>
      <c r="BS27" s="252"/>
      <c r="BT27" s="252"/>
      <c r="BU27" s="252"/>
      <c r="BV27" s="252"/>
      <c r="BW27" s="252"/>
      <c r="BX27" s="252"/>
      <c r="BY27" s="252"/>
      <c r="BZ27" s="252"/>
      <c r="CA27" s="252"/>
      <c r="CB27" s="252"/>
      <c r="CC27" s="252"/>
      <c r="CD27" s="252"/>
      <c r="CE27" s="202"/>
      <c r="CF27" s="203"/>
    </row>
    <row r="28" spans="1:84" s="141" customFormat="1" ht="14.1" customHeight="1" thickBot="1" x14ac:dyDescent="0.35">
      <c r="A28" s="139" t="s">
        <v>137</v>
      </c>
      <c r="B28" s="163">
        <v>2007</v>
      </c>
      <c r="C28" s="164">
        <v>2008</v>
      </c>
      <c r="D28" s="164">
        <v>2009</v>
      </c>
      <c r="E28" s="164">
        <v>2010</v>
      </c>
      <c r="F28" s="164">
        <v>2011</v>
      </c>
      <c r="G28" s="164">
        <v>2012</v>
      </c>
      <c r="H28" s="164">
        <v>2013</v>
      </c>
      <c r="I28" s="164">
        <v>2014</v>
      </c>
      <c r="J28" s="164">
        <v>2015</v>
      </c>
      <c r="K28" s="164">
        <v>2016</v>
      </c>
      <c r="L28" s="164">
        <v>2017</v>
      </c>
      <c r="M28" s="164">
        <v>2018</v>
      </c>
      <c r="N28" s="164">
        <v>2019</v>
      </c>
      <c r="O28" s="164">
        <v>2020</v>
      </c>
      <c r="P28" s="165">
        <v>2021</v>
      </c>
      <c r="Q28" s="166" t="s">
        <v>331</v>
      </c>
      <c r="R28" s="166" t="s">
        <v>335</v>
      </c>
      <c r="S28" s="166" t="s">
        <v>336</v>
      </c>
      <c r="T28" s="223" t="s">
        <v>415</v>
      </c>
      <c r="U28" s="225" t="s">
        <v>416</v>
      </c>
      <c r="V28" s="146"/>
      <c r="W28" s="163">
        <v>2007</v>
      </c>
      <c r="X28" s="164">
        <v>2008</v>
      </c>
      <c r="Y28" s="164">
        <v>2009</v>
      </c>
      <c r="Z28" s="164">
        <v>2010</v>
      </c>
      <c r="AA28" s="164">
        <v>2011</v>
      </c>
      <c r="AB28" s="164">
        <v>2012</v>
      </c>
      <c r="AC28" s="164">
        <v>2013</v>
      </c>
      <c r="AD28" s="164">
        <v>2014</v>
      </c>
      <c r="AE28" s="164">
        <v>2015</v>
      </c>
      <c r="AF28" s="164">
        <v>2016</v>
      </c>
      <c r="AG28" s="164">
        <v>2017</v>
      </c>
      <c r="AH28" s="164">
        <v>2018</v>
      </c>
      <c r="AI28" s="164">
        <v>2019</v>
      </c>
      <c r="AJ28" s="164">
        <v>2020</v>
      </c>
      <c r="AK28" s="165">
        <v>2021</v>
      </c>
      <c r="AL28" s="166" t="s">
        <v>331</v>
      </c>
      <c r="AM28" s="166" t="s">
        <v>335</v>
      </c>
      <c r="AN28" s="166" t="s">
        <v>336</v>
      </c>
      <c r="AO28" s="223" t="s">
        <v>415</v>
      </c>
      <c r="AP28" s="225" t="s">
        <v>416</v>
      </c>
      <c r="AQ28" s="140"/>
      <c r="AR28" s="163">
        <v>2007</v>
      </c>
      <c r="AS28" s="164">
        <v>2008</v>
      </c>
      <c r="AT28" s="164">
        <v>2009</v>
      </c>
      <c r="AU28" s="164">
        <v>2010</v>
      </c>
      <c r="AV28" s="164">
        <v>2011</v>
      </c>
      <c r="AW28" s="164">
        <v>2012</v>
      </c>
      <c r="AX28" s="164">
        <v>2013</v>
      </c>
      <c r="AY28" s="164">
        <v>2014</v>
      </c>
      <c r="AZ28" s="164">
        <v>2015</v>
      </c>
      <c r="BA28" s="164">
        <v>2016</v>
      </c>
      <c r="BB28" s="164">
        <v>2017</v>
      </c>
      <c r="BC28" s="164">
        <v>2018</v>
      </c>
      <c r="BD28" s="164">
        <v>2019</v>
      </c>
      <c r="BE28" s="164">
        <v>2020</v>
      </c>
      <c r="BF28" s="165">
        <v>2021</v>
      </c>
      <c r="BG28" s="166" t="s">
        <v>331</v>
      </c>
      <c r="BH28" s="166" t="s">
        <v>335</v>
      </c>
      <c r="BI28" s="166" t="s">
        <v>336</v>
      </c>
      <c r="BJ28" s="223" t="s">
        <v>415</v>
      </c>
      <c r="BK28" s="225" t="s">
        <v>416</v>
      </c>
      <c r="BL28" s="140"/>
      <c r="BM28" s="163">
        <v>2007</v>
      </c>
      <c r="BN28" s="164">
        <v>2008</v>
      </c>
      <c r="BO28" s="164">
        <v>2009</v>
      </c>
      <c r="BP28" s="164">
        <v>2010</v>
      </c>
      <c r="BQ28" s="164">
        <v>2011</v>
      </c>
      <c r="BR28" s="164">
        <v>2012</v>
      </c>
      <c r="BS28" s="164">
        <v>2013</v>
      </c>
      <c r="BT28" s="164">
        <v>2014</v>
      </c>
      <c r="BU28" s="164">
        <v>2015</v>
      </c>
      <c r="BV28" s="164">
        <v>2016</v>
      </c>
      <c r="BW28" s="164">
        <v>2017</v>
      </c>
      <c r="BX28" s="164">
        <v>2018</v>
      </c>
      <c r="BY28" s="164">
        <v>2019</v>
      </c>
      <c r="BZ28" s="164">
        <v>2020</v>
      </c>
      <c r="CA28" s="165">
        <v>2021</v>
      </c>
      <c r="CB28" s="166" t="s">
        <v>331</v>
      </c>
      <c r="CC28" s="166" t="s">
        <v>335</v>
      </c>
      <c r="CD28" s="166" t="s">
        <v>336</v>
      </c>
      <c r="CE28" s="223" t="s">
        <v>415</v>
      </c>
      <c r="CF28" s="225" t="s">
        <v>416</v>
      </c>
    </row>
    <row r="29" spans="1:84" ht="14.1" customHeight="1" x14ac:dyDescent="0.3">
      <c r="A29" s="152" t="s">
        <v>337</v>
      </c>
      <c r="B29" s="168">
        <v>0.62222222222222223</v>
      </c>
      <c r="C29" s="147">
        <v>0.63736263736263732</v>
      </c>
      <c r="D29" s="147">
        <v>0.625</v>
      </c>
      <c r="E29" s="147">
        <v>0.66666666666666663</v>
      </c>
      <c r="F29" s="147">
        <v>0.63157894736842102</v>
      </c>
      <c r="G29" s="147">
        <v>0.63492063492063489</v>
      </c>
      <c r="H29" s="147">
        <v>0.56521739130434778</v>
      </c>
      <c r="I29" s="147">
        <v>0.57333333333333336</v>
      </c>
      <c r="J29" s="147">
        <v>0.6</v>
      </c>
      <c r="K29" s="147">
        <v>0.56944444444444442</v>
      </c>
      <c r="L29" s="147">
        <v>0.59259259259259256</v>
      </c>
      <c r="M29" s="148">
        <v>0.62686567164179108</v>
      </c>
      <c r="N29" s="148">
        <v>0.67391304347826086</v>
      </c>
      <c r="O29" s="148">
        <v>0.65625</v>
      </c>
      <c r="P29" s="148">
        <v>0.6</v>
      </c>
      <c r="Q29" s="192">
        <v>0.61839863713798982</v>
      </c>
      <c r="R29" s="150">
        <v>0.6547085201793722</v>
      </c>
      <c r="S29" s="193">
        <v>0.64143426294820716</v>
      </c>
      <c r="T29" s="150"/>
      <c r="U29" s="150"/>
      <c r="W29" s="168">
        <v>0.22222222222222221</v>
      </c>
      <c r="X29" s="147">
        <v>0.5</v>
      </c>
      <c r="Y29" s="147">
        <v>0.47058823529411764</v>
      </c>
      <c r="Z29" s="147">
        <v>0.33333333333333331</v>
      </c>
      <c r="AA29" s="147">
        <v>0.3</v>
      </c>
      <c r="AB29" s="147">
        <v>0.35714285714285715</v>
      </c>
      <c r="AC29" s="147">
        <v>0.45454545454545453</v>
      </c>
      <c r="AD29" s="147">
        <v>0.26666666666666666</v>
      </c>
      <c r="AE29" s="147">
        <v>0.5714285714285714</v>
      </c>
      <c r="AF29" s="147">
        <v>0.35714285714285715</v>
      </c>
      <c r="AG29" s="147">
        <v>1</v>
      </c>
      <c r="AH29" s="148">
        <v>0.2857142857142857</v>
      </c>
      <c r="AI29" s="148">
        <v>0.46666666666666667</v>
      </c>
      <c r="AJ29" s="148">
        <v>0.61538461538461542</v>
      </c>
      <c r="AK29" s="226">
        <v>0.36363636363636365</v>
      </c>
      <c r="AL29" s="192">
        <v>0.425414364640884</v>
      </c>
      <c r="AM29" s="150">
        <v>0.48571428571428571</v>
      </c>
      <c r="AN29" s="193">
        <v>0.48717948717948717</v>
      </c>
      <c r="AO29" s="150"/>
      <c r="AP29" s="150"/>
      <c r="AQ29" s="142"/>
      <c r="AR29" s="168">
        <v>0.48623853211009177</v>
      </c>
      <c r="AS29" s="147">
        <v>0.45384615384615384</v>
      </c>
      <c r="AT29" s="147">
        <v>0.45070422535211269</v>
      </c>
      <c r="AU29" s="147">
        <v>0.42857142857142855</v>
      </c>
      <c r="AV29" s="147">
        <v>0.4621212121212121</v>
      </c>
      <c r="AW29" s="147">
        <v>0.40490797546012269</v>
      </c>
      <c r="AX29" s="147">
        <v>0.4726027397260274</v>
      </c>
      <c r="AY29" s="147">
        <v>0.4351145038167939</v>
      </c>
      <c r="AZ29" s="147">
        <v>0.47482014388489208</v>
      </c>
      <c r="BA29" s="147">
        <v>0.52531645569620256</v>
      </c>
      <c r="BB29" s="147">
        <v>0.48062015503875971</v>
      </c>
      <c r="BC29" s="148">
        <v>0.49629629629629629</v>
      </c>
      <c r="BD29" s="148">
        <v>0.44047619047619047</v>
      </c>
      <c r="BE29" s="148">
        <v>0.43636363636363634</v>
      </c>
      <c r="BF29" s="226">
        <v>0.51020408163265307</v>
      </c>
      <c r="BG29" s="192">
        <v>0.46404031149793862</v>
      </c>
      <c r="BH29" s="150">
        <v>0.45512820512820512</v>
      </c>
      <c r="BI29" s="193">
        <v>0.46502835538752363</v>
      </c>
      <c r="BJ29" s="150"/>
      <c r="BK29" s="150"/>
      <c r="BL29" s="142"/>
      <c r="BM29" s="168">
        <v>0.8</v>
      </c>
      <c r="BN29" s="147">
        <v>0.5714285714285714</v>
      </c>
      <c r="BO29" s="147">
        <v>0.7142857142857143</v>
      </c>
      <c r="BP29" s="147">
        <v>0.83333333333333337</v>
      </c>
      <c r="BQ29" s="147">
        <v>0.6</v>
      </c>
      <c r="BR29" s="147">
        <v>1</v>
      </c>
      <c r="BS29" s="147">
        <v>0.8571428571428571</v>
      </c>
      <c r="BT29" s="147">
        <v>1</v>
      </c>
      <c r="BU29" s="147">
        <v>0.2</v>
      </c>
      <c r="BV29" s="147">
        <v>0.25</v>
      </c>
      <c r="BW29" s="147">
        <v>0.8</v>
      </c>
      <c r="BX29" s="148">
        <v>0.8</v>
      </c>
      <c r="BY29" s="148">
        <v>0.83333333333333337</v>
      </c>
      <c r="BZ29" s="148">
        <v>0.625</v>
      </c>
      <c r="CA29" s="226">
        <v>0.5</v>
      </c>
      <c r="CB29" s="192">
        <v>0.67391304347826086</v>
      </c>
      <c r="CC29" s="150">
        <v>0.73684210526315785</v>
      </c>
      <c r="CD29" s="193">
        <v>0.6071428571428571</v>
      </c>
      <c r="CE29" s="150"/>
      <c r="CF29" s="150"/>
    </row>
    <row r="30" spans="1:84" ht="14.1" customHeight="1" thickBot="1" x14ac:dyDescent="0.35">
      <c r="A30" s="153" t="s">
        <v>338</v>
      </c>
      <c r="B30" s="168">
        <v>0.64210526315789473</v>
      </c>
      <c r="C30" s="147">
        <v>0.5368421052631579</v>
      </c>
      <c r="D30" s="147">
        <v>0.48351648351648352</v>
      </c>
      <c r="E30" s="147">
        <v>0.5494505494505495</v>
      </c>
      <c r="F30" s="147">
        <v>0.5376344086021505</v>
      </c>
      <c r="G30" s="147">
        <v>0.57281553398058249</v>
      </c>
      <c r="H30" s="147">
        <v>0.63829787234042556</v>
      </c>
      <c r="I30" s="147">
        <v>0.57281553398058249</v>
      </c>
      <c r="J30" s="147">
        <v>0.65384615384615385</v>
      </c>
      <c r="K30" s="147">
        <v>0.5892857142857143</v>
      </c>
      <c r="L30" s="147">
        <v>0.55789473684210522</v>
      </c>
      <c r="M30" s="148">
        <v>0.62765957446808507</v>
      </c>
      <c r="N30" s="148">
        <v>0.59285714285714286</v>
      </c>
      <c r="O30" s="148">
        <v>0.61344537815126055</v>
      </c>
      <c r="P30" s="151">
        <v>0.4609375</v>
      </c>
      <c r="Q30" s="192">
        <v>0.57348138471587196</v>
      </c>
      <c r="R30" s="150">
        <v>0.60906515580736542</v>
      </c>
      <c r="S30" s="193">
        <v>0.55555555555555558</v>
      </c>
      <c r="T30" s="150"/>
      <c r="U30" s="150"/>
      <c r="W30" s="168">
        <v>0.4</v>
      </c>
      <c r="X30" s="147">
        <v>0.35</v>
      </c>
      <c r="Y30" s="147">
        <v>0.35714285714285715</v>
      </c>
      <c r="Z30" s="147">
        <v>0.4</v>
      </c>
      <c r="AA30" s="147">
        <v>0.5714285714285714</v>
      </c>
      <c r="AB30" s="147">
        <v>0.6</v>
      </c>
      <c r="AC30" s="147">
        <v>0.4</v>
      </c>
      <c r="AD30" s="147">
        <v>0.5</v>
      </c>
      <c r="AE30" s="147">
        <v>0.33333333333333331</v>
      </c>
      <c r="AF30" s="147">
        <v>0.3888888888888889</v>
      </c>
      <c r="AG30" s="147">
        <v>0.2857142857142857</v>
      </c>
      <c r="AH30" s="148">
        <v>0.13333333333333333</v>
      </c>
      <c r="AI30" s="148">
        <v>0.29411764705882354</v>
      </c>
      <c r="AJ30" s="148">
        <v>0.52631578947368418</v>
      </c>
      <c r="AK30" s="169">
        <v>0.54545454545454541</v>
      </c>
      <c r="AL30" s="192">
        <v>0.39622641509433965</v>
      </c>
      <c r="AM30" s="150">
        <v>0.33333333333333331</v>
      </c>
      <c r="AN30" s="193">
        <v>0.44680851063829785</v>
      </c>
      <c r="AO30" s="150"/>
      <c r="AP30" s="150"/>
      <c r="AQ30" s="142"/>
      <c r="AR30" s="168">
        <v>0.39664804469273746</v>
      </c>
      <c r="AS30" s="147">
        <v>0.39698492462311558</v>
      </c>
      <c r="AT30" s="147">
        <v>0.37765957446808512</v>
      </c>
      <c r="AU30" s="147">
        <v>0.50261780104712039</v>
      </c>
      <c r="AV30" s="147">
        <v>0.48148148148148145</v>
      </c>
      <c r="AW30" s="147">
        <v>0.4631578947368421</v>
      </c>
      <c r="AX30" s="147">
        <v>0.478494623655914</v>
      </c>
      <c r="AY30" s="147">
        <v>0.43617021276595747</v>
      </c>
      <c r="AZ30" s="147">
        <v>0.43455497382198954</v>
      </c>
      <c r="BA30" s="147">
        <v>0.45145631067961167</v>
      </c>
      <c r="BB30" s="147">
        <v>0.49019607843137253</v>
      </c>
      <c r="BC30" s="148">
        <v>0.42723004694835681</v>
      </c>
      <c r="BD30" s="148">
        <v>0.39862542955326463</v>
      </c>
      <c r="BE30" s="148">
        <v>0.48616600790513836</v>
      </c>
      <c r="BF30" s="169">
        <v>0.44014084507042256</v>
      </c>
      <c r="BG30" s="192">
        <v>0.44319999999999998</v>
      </c>
      <c r="BH30" s="150">
        <v>0.43593130779392336</v>
      </c>
      <c r="BI30" s="193">
        <v>0.43961352657004832</v>
      </c>
      <c r="BJ30" s="150"/>
      <c r="BK30" s="150"/>
      <c r="BL30" s="142"/>
      <c r="BM30" s="168">
        <v>0.81818181818181823</v>
      </c>
      <c r="BN30" s="147">
        <v>0.6</v>
      </c>
      <c r="BO30" s="147">
        <v>1</v>
      </c>
      <c r="BP30" s="147">
        <v>1</v>
      </c>
      <c r="BQ30" s="147">
        <v>0.6</v>
      </c>
      <c r="BR30" s="147">
        <v>0.77777777777777779</v>
      </c>
      <c r="BS30" s="147">
        <v>0.25</v>
      </c>
      <c r="BT30" s="147">
        <v>0.6</v>
      </c>
      <c r="BU30" s="147">
        <v>0.7142857142857143</v>
      </c>
      <c r="BV30" s="147">
        <v>0.63636363636363635</v>
      </c>
      <c r="BW30" s="147">
        <v>0.5</v>
      </c>
      <c r="BX30" s="148">
        <v>0.77777777777777779</v>
      </c>
      <c r="BY30" s="148">
        <v>0.73333333333333328</v>
      </c>
      <c r="BZ30" s="148">
        <v>0.66666666666666663</v>
      </c>
      <c r="CA30" s="169">
        <v>0.55555555555555558</v>
      </c>
      <c r="CB30" s="192">
        <v>0.67741935483870963</v>
      </c>
      <c r="CC30" s="150">
        <v>0.73333333333333328</v>
      </c>
      <c r="CD30" s="193">
        <v>0.64102564102564108</v>
      </c>
      <c r="CE30" s="150"/>
      <c r="CF30" s="150"/>
    </row>
    <row r="31" spans="1:84" ht="14.1" customHeight="1" x14ac:dyDescent="0.3">
      <c r="A31" s="153" t="s">
        <v>339</v>
      </c>
      <c r="B31" s="168">
        <v>0.51655629139072845</v>
      </c>
      <c r="C31" s="147">
        <v>0.60103626943005184</v>
      </c>
      <c r="D31" s="147">
        <v>0.52972972972972976</v>
      </c>
      <c r="E31" s="147">
        <v>0.63157894736842102</v>
      </c>
      <c r="F31" s="147">
        <v>0.58823529411764708</v>
      </c>
      <c r="G31" s="147">
        <v>0.54166666666666663</v>
      </c>
      <c r="H31" s="147">
        <v>0.62650602409638556</v>
      </c>
      <c r="I31" s="147">
        <v>0.5168539325842697</v>
      </c>
      <c r="J31" s="147">
        <v>0.53947368421052633</v>
      </c>
      <c r="K31" s="147">
        <v>0.51445086705202314</v>
      </c>
      <c r="L31" s="147">
        <v>0.53403141361256545</v>
      </c>
      <c r="M31" s="148">
        <v>0.60818713450292394</v>
      </c>
      <c r="N31" s="148">
        <v>0.6063829787234043</v>
      </c>
      <c r="O31" s="151">
        <v>0.55688622754491013</v>
      </c>
      <c r="P31" s="151">
        <v>0.48026315789473684</v>
      </c>
      <c r="Q31" s="192">
        <v>0.56107738998482548</v>
      </c>
      <c r="R31" s="150">
        <v>0.59125475285171103</v>
      </c>
      <c r="S31" s="193">
        <v>0.55226824457593693</v>
      </c>
      <c r="T31" s="190">
        <v>0.58181818181818179</v>
      </c>
      <c r="U31" s="191">
        <v>0.55688622754491013</v>
      </c>
      <c r="W31" s="168">
        <v>0.44444444444444442</v>
      </c>
      <c r="X31" s="147">
        <v>0.52380952380952384</v>
      </c>
      <c r="Y31" s="147">
        <v>0.38461538461538464</v>
      </c>
      <c r="Z31" s="147">
        <v>0.21739130434782608</v>
      </c>
      <c r="AA31" s="147">
        <v>0.5</v>
      </c>
      <c r="AB31" s="147">
        <v>0.4</v>
      </c>
      <c r="AC31" s="147">
        <v>0.3</v>
      </c>
      <c r="AD31" s="147">
        <v>0.3125</v>
      </c>
      <c r="AE31" s="147">
        <v>0.38461538461538464</v>
      </c>
      <c r="AF31" s="147">
        <v>0.26666666666666666</v>
      </c>
      <c r="AG31" s="147">
        <v>0.47368421052631576</v>
      </c>
      <c r="AH31" s="148">
        <v>0.27272727272727271</v>
      </c>
      <c r="AI31" s="148">
        <v>0.18181818181818182</v>
      </c>
      <c r="AJ31" s="151">
        <v>0.625</v>
      </c>
      <c r="AK31" s="169">
        <v>0.4375</v>
      </c>
      <c r="AL31" s="192">
        <v>0.38524590163934425</v>
      </c>
      <c r="AM31" s="150">
        <v>0.33333333333333331</v>
      </c>
      <c r="AN31" s="193">
        <v>0.4</v>
      </c>
      <c r="AO31" s="190">
        <v>0.34146341463414637</v>
      </c>
      <c r="AP31" s="191">
        <v>0.625</v>
      </c>
      <c r="AQ31" s="142"/>
      <c r="AR31" s="168">
        <v>0.44486692015209123</v>
      </c>
      <c r="AS31" s="147">
        <v>0.42735042735042733</v>
      </c>
      <c r="AT31" s="147">
        <v>0.45783132530120479</v>
      </c>
      <c r="AU31" s="147">
        <v>0.43076923076923079</v>
      </c>
      <c r="AV31" s="147">
        <v>0.42641509433962266</v>
      </c>
      <c r="AW31" s="147">
        <v>0.44545454545454544</v>
      </c>
      <c r="AX31" s="147">
        <v>0.43369175627240142</v>
      </c>
      <c r="AY31" s="147">
        <v>0.4859154929577465</v>
      </c>
      <c r="AZ31" s="147">
        <v>0.46769230769230768</v>
      </c>
      <c r="BA31" s="147">
        <v>0.47586206896551725</v>
      </c>
      <c r="BB31" s="147">
        <v>0.45945945945945948</v>
      </c>
      <c r="BC31" s="148">
        <v>0.52597402597402598</v>
      </c>
      <c r="BD31" s="148">
        <v>0.46979865771812079</v>
      </c>
      <c r="BE31" s="151">
        <v>0.4732142857142857</v>
      </c>
      <c r="BF31" s="169">
        <v>0.49498327759197325</v>
      </c>
      <c r="BG31" s="192">
        <v>0.4631157200094273</v>
      </c>
      <c r="BH31" s="150">
        <v>0.48938428874734607</v>
      </c>
      <c r="BI31" s="193">
        <v>0.47909967845659163</v>
      </c>
      <c r="BJ31" s="190">
        <v>0.48455804046858358</v>
      </c>
      <c r="BK31" s="191">
        <v>0.4732142857142857</v>
      </c>
      <c r="BL31" s="142"/>
      <c r="BM31" s="168">
        <v>0.75</v>
      </c>
      <c r="BN31" s="147">
        <v>0.72727272727272729</v>
      </c>
      <c r="BO31" s="147">
        <v>0.63636363636363635</v>
      </c>
      <c r="BP31" s="147">
        <v>0.93333333333333335</v>
      </c>
      <c r="BQ31" s="147">
        <v>0.72727272727272729</v>
      </c>
      <c r="BR31" s="147">
        <v>0.66666666666666663</v>
      </c>
      <c r="BS31" s="147">
        <v>0.5</v>
      </c>
      <c r="BT31" s="147">
        <v>0.33333333333333331</v>
      </c>
      <c r="BU31" s="147">
        <v>0.77777777777777779</v>
      </c>
      <c r="BV31" s="147">
        <v>0.5625</v>
      </c>
      <c r="BW31" s="147">
        <v>0.8</v>
      </c>
      <c r="BX31" s="148">
        <v>0.53846153846153844</v>
      </c>
      <c r="BY31" s="148">
        <v>0.3125</v>
      </c>
      <c r="BZ31" s="151">
        <v>0.53846153846153844</v>
      </c>
      <c r="CA31" s="169">
        <v>0.3888888888888889</v>
      </c>
      <c r="CB31" s="192">
        <v>0.60476190476190472</v>
      </c>
      <c r="CC31" s="150">
        <v>0.45238095238095238</v>
      </c>
      <c r="CD31" s="193">
        <v>0.40425531914893614</v>
      </c>
      <c r="CE31" s="190">
        <v>0.54545454545454541</v>
      </c>
      <c r="CF31" s="191">
        <v>0.53846153846153844</v>
      </c>
    </row>
    <row r="32" spans="1:84" ht="14.1" customHeight="1" x14ac:dyDescent="0.3">
      <c r="A32" s="153" t="s">
        <v>340</v>
      </c>
      <c r="B32" s="168">
        <v>0.52795031055900621</v>
      </c>
      <c r="C32" s="147">
        <v>0.58139534883720934</v>
      </c>
      <c r="D32" s="147">
        <v>0.52849740932642486</v>
      </c>
      <c r="E32" s="147">
        <v>0.59006211180124224</v>
      </c>
      <c r="F32" s="147">
        <v>0.60126582278481011</v>
      </c>
      <c r="G32" s="147">
        <v>0.57541899441340782</v>
      </c>
      <c r="H32" s="147">
        <v>0.56830601092896171</v>
      </c>
      <c r="I32" s="147">
        <v>0.56521739130434778</v>
      </c>
      <c r="J32" s="147">
        <v>0.5780346820809249</v>
      </c>
      <c r="K32" s="147">
        <v>0.57608695652173914</v>
      </c>
      <c r="L32" s="147">
        <v>0.52820512820512822</v>
      </c>
      <c r="M32" s="148">
        <v>0.54143646408839774</v>
      </c>
      <c r="N32" s="151">
        <v>0.56476683937823835</v>
      </c>
      <c r="O32" s="151">
        <v>0.60355029585798814</v>
      </c>
      <c r="P32" s="151">
        <v>0.50322580645161286</v>
      </c>
      <c r="Q32" s="192">
        <v>0.56187929717341478</v>
      </c>
      <c r="R32" s="150">
        <v>0.56906077348066297</v>
      </c>
      <c r="S32" s="193">
        <v>0.55899419729206967</v>
      </c>
      <c r="T32" s="192">
        <v>0.54821428571428577</v>
      </c>
      <c r="U32" s="193">
        <v>0.58287292817679559</v>
      </c>
      <c r="W32" s="168">
        <v>0.52380952380952384</v>
      </c>
      <c r="X32" s="147">
        <v>0.47826086956521741</v>
      </c>
      <c r="Y32" s="147">
        <v>0.44680851063829785</v>
      </c>
      <c r="Z32" s="147">
        <v>0.37037037037037035</v>
      </c>
      <c r="AA32" s="147">
        <v>0.45945945945945948</v>
      </c>
      <c r="AB32" s="147">
        <v>0.4642857142857143</v>
      </c>
      <c r="AC32" s="147">
        <v>0.52631578947368418</v>
      </c>
      <c r="AD32" s="147">
        <v>0.47499999999999998</v>
      </c>
      <c r="AE32" s="147">
        <v>0.44736842105263158</v>
      </c>
      <c r="AF32" s="147">
        <v>0.47499999999999998</v>
      </c>
      <c r="AG32" s="147">
        <v>0.4642857142857143</v>
      </c>
      <c r="AH32" s="148">
        <v>0.54838709677419351</v>
      </c>
      <c r="AI32" s="151">
        <v>0.48275862068965519</v>
      </c>
      <c r="AJ32" s="151">
        <v>0.5</v>
      </c>
      <c r="AK32" s="169">
        <v>0.5357142857142857</v>
      </c>
      <c r="AL32" s="192">
        <v>0.47649918962722854</v>
      </c>
      <c r="AM32" s="150">
        <v>0.50980392156862742</v>
      </c>
      <c r="AN32" s="193">
        <v>0.50505050505050508</v>
      </c>
      <c r="AO32" s="192">
        <v>0.49494949494949497</v>
      </c>
      <c r="AP32" s="193">
        <v>0.49295774647887325</v>
      </c>
      <c r="AQ32" s="142"/>
      <c r="AR32" s="168">
        <v>0.49627791563275436</v>
      </c>
      <c r="AS32" s="147">
        <v>0.50765306122448983</v>
      </c>
      <c r="AT32" s="147">
        <v>0.51970443349753692</v>
      </c>
      <c r="AU32" s="147">
        <v>0.43969849246231157</v>
      </c>
      <c r="AV32" s="147">
        <v>0.50354609929078009</v>
      </c>
      <c r="AW32" s="147">
        <v>0.48041237113402063</v>
      </c>
      <c r="AX32" s="147">
        <v>0.51682692307692313</v>
      </c>
      <c r="AY32" s="147">
        <v>0.50990099009900991</v>
      </c>
      <c r="AZ32" s="147">
        <v>0.50444444444444447</v>
      </c>
      <c r="BA32" s="147">
        <v>0.50456621004566216</v>
      </c>
      <c r="BB32" s="147">
        <v>0.49888143176733779</v>
      </c>
      <c r="BC32" s="148">
        <v>0.49561403508771928</v>
      </c>
      <c r="BD32" s="151">
        <v>0.50311850311850315</v>
      </c>
      <c r="BE32" s="151">
        <v>0.52125279642058164</v>
      </c>
      <c r="BF32" s="169">
        <v>0.47330097087378642</v>
      </c>
      <c r="BG32" s="192">
        <v>0.49845153298234746</v>
      </c>
      <c r="BH32" s="150">
        <v>0.50650289017341044</v>
      </c>
      <c r="BI32" s="193">
        <v>0.5</v>
      </c>
      <c r="BJ32" s="192">
        <v>0.49962714392244595</v>
      </c>
      <c r="BK32" s="193">
        <v>0.5118534482758621</v>
      </c>
      <c r="BL32" s="142"/>
      <c r="BM32" s="168">
        <v>0.5</v>
      </c>
      <c r="BN32" s="147">
        <v>0.53333333333333333</v>
      </c>
      <c r="BO32" s="147">
        <v>0.52380952380952384</v>
      </c>
      <c r="BP32" s="147">
        <v>0.7142857142857143</v>
      </c>
      <c r="BQ32" s="147">
        <v>0.6470588235294118</v>
      </c>
      <c r="BR32" s="147">
        <v>0.47619047619047616</v>
      </c>
      <c r="BS32" s="147">
        <v>0.58333333333333337</v>
      </c>
      <c r="BT32" s="147">
        <v>0.72222222222222221</v>
      </c>
      <c r="BU32" s="147">
        <v>0.53333333333333333</v>
      </c>
      <c r="BV32" s="147">
        <v>0.5</v>
      </c>
      <c r="BW32" s="147">
        <v>0.8125</v>
      </c>
      <c r="BX32" s="148">
        <v>0.5</v>
      </c>
      <c r="BY32" s="151">
        <v>0.65</v>
      </c>
      <c r="BZ32" s="151">
        <v>0.625</v>
      </c>
      <c r="CA32" s="169">
        <v>0.47058823529411764</v>
      </c>
      <c r="CB32" s="192">
        <v>0.58536585365853655</v>
      </c>
      <c r="CC32" s="150">
        <v>0.5892857142857143</v>
      </c>
      <c r="CD32" s="193">
        <v>0.58490566037735847</v>
      </c>
      <c r="CE32" s="192">
        <v>0.61363636363636365</v>
      </c>
      <c r="CF32" s="193">
        <v>0.63888888888888884</v>
      </c>
    </row>
    <row r="33" spans="1:84" ht="14.1" customHeight="1" x14ac:dyDescent="0.3">
      <c r="A33" s="153" t="s">
        <v>341</v>
      </c>
      <c r="B33" s="168">
        <v>0.5</v>
      </c>
      <c r="C33" s="147">
        <v>0.532258064516129</v>
      </c>
      <c r="D33" s="147">
        <v>0.59842519685039375</v>
      </c>
      <c r="E33" s="147">
        <v>0.59854014598540151</v>
      </c>
      <c r="F33" s="147">
        <v>0.50943396226415094</v>
      </c>
      <c r="G33" s="147">
        <v>0.52419354838709675</v>
      </c>
      <c r="H33" s="147">
        <v>0.56923076923076921</v>
      </c>
      <c r="I33" s="147">
        <v>0.54248366013071891</v>
      </c>
      <c r="J33" s="147">
        <v>0.56551724137931036</v>
      </c>
      <c r="K33" s="147">
        <v>0.5714285714285714</v>
      </c>
      <c r="L33" s="147">
        <v>0.55279503105590067</v>
      </c>
      <c r="M33" s="151">
        <v>0.58914728682170547</v>
      </c>
      <c r="N33" s="151">
        <v>0.56571428571428573</v>
      </c>
      <c r="O33" s="151">
        <v>0.51428571428571423</v>
      </c>
      <c r="P33" s="151">
        <v>0.59230769230769231</v>
      </c>
      <c r="Q33" s="192">
        <v>0.55429650613786596</v>
      </c>
      <c r="R33" s="150">
        <v>0.55323590814196244</v>
      </c>
      <c r="S33" s="193">
        <v>0.5541666666666667</v>
      </c>
      <c r="T33" s="192">
        <v>0.56264236902050113</v>
      </c>
      <c r="U33" s="193">
        <v>0.55323590814196244</v>
      </c>
      <c r="W33" s="168">
        <v>0.33333333333333331</v>
      </c>
      <c r="X33" s="147">
        <v>0.15</v>
      </c>
      <c r="Y33" s="147">
        <v>0.2608695652173913</v>
      </c>
      <c r="Z33" s="147">
        <v>0.41176470588235292</v>
      </c>
      <c r="AA33" s="147">
        <v>0.5</v>
      </c>
      <c r="AB33" s="147">
        <v>0.5625</v>
      </c>
      <c r="AC33" s="147">
        <v>0.41176470588235292</v>
      </c>
      <c r="AD33" s="147">
        <v>0.31818181818181818</v>
      </c>
      <c r="AE33" s="147">
        <v>0.55555555555555558</v>
      </c>
      <c r="AF33" s="147">
        <v>0.5</v>
      </c>
      <c r="AG33" s="147">
        <v>0.54166666666666663</v>
      </c>
      <c r="AH33" s="151">
        <v>0.33333333333333331</v>
      </c>
      <c r="AI33" s="151">
        <v>0.52941176470588236</v>
      </c>
      <c r="AJ33" s="151">
        <v>0.3888888888888889</v>
      </c>
      <c r="AK33" s="169">
        <v>0.5714285714285714</v>
      </c>
      <c r="AL33" s="192">
        <v>0.41605839416058393</v>
      </c>
      <c r="AM33" s="150">
        <v>0.42553191489361702</v>
      </c>
      <c r="AN33" s="193">
        <v>0.47619047619047616</v>
      </c>
      <c r="AO33" s="192">
        <v>0.53846153846153844</v>
      </c>
      <c r="AP33" s="193">
        <v>0.42553191489361702</v>
      </c>
      <c r="AQ33" s="142"/>
      <c r="AR33" s="168">
        <v>0.53883495145631066</v>
      </c>
      <c r="AS33" s="147">
        <v>0.51500000000000001</v>
      </c>
      <c r="AT33" s="147">
        <v>0.46120689655172414</v>
      </c>
      <c r="AU33" s="147">
        <v>0.45081967213114754</v>
      </c>
      <c r="AV33" s="147">
        <v>0.46859903381642515</v>
      </c>
      <c r="AW33" s="147">
        <v>0.45064377682403434</v>
      </c>
      <c r="AX33" s="147">
        <v>0.46747967479674796</v>
      </c>
      <c r="AY33" s="147">
        <v>0.51269035532994922</v>
      </c>
      <c r="AZ33" s="147">
        <v>0.45081967213114754</v>
      </c>
      <c r="BA33" s="147">
        <v>0.50980392156862742</v>
      </c>
      <c r="BB33" s="147">
        <v>0.45769230769230768</v>
      </c>
      <c r="BC33" s="151">
        <v>0.49402390438247012</v>
      </c>
      <c r="BD33" s="151">
        <v>0.42465753424657532</v>
      </c>
      <c r="BE33" s="151">
        <v>0.49632352941176472</v>
      </c>
      <c r="BF33" s="169">
        <v>0.43181818181818182</v>
      </c>
      <c r="BG33" s="192">
        <v>0.47422096317280454</v>
      </c>
      <c r="BH33" s="150">
        <v>0.47439353099730458</v>
      </c>
      <c r="BI33" s="193">
        <v>0.45298013245033114</v>
      </c>
      <c r="BJ33" s="192">
        <v>0.47299077733860345</v>
      </c>
      <c r="BK33" s="193">
        <v>0.47439353099730458</v>
      </c>
      <c r="BL33" s="142"/>
      <c r="BM33" s="168">
        <v>0.7142857142857143</v>
      </c>
      <c r="BN33" s="147">
        <v>0</v>
      </c>
      <c r="BO33" s="147">
        <v>0.75</v>
      </c>
      <c r="BP33" s="147">
        <v>0.84615384615384615</v>
      </c>
      <c r="BQ33" s="147">
        <v>0.4</v>
      </c>
      <c r="BR33" s="147">
        <v>0.4</v>
      </c>
      <c r="BS33" s="147">
        <v>0.5</v>
      </c>
      <c r="BT33" s="147">
        <v>0.66666666666666663</v>
      </c>
      <c r="BU33" s="147">
        <v>0.66666666666666663</v>
      </c>
      <c r="BV33" s="147">
        <v>0.46153846153846156</v>
      </c>
      <c r="BW33" s="147">
        <v>0.61111111111111116</v>
      </c>
      <c r="BX33" s="151">
        <v>0.45454545454545453</v>
      </c>
      <c r="BY33" s="151">
        <v>0.5</v>
      </c>
      <c r="BZ33" s="151">
        <v>0.45454545454545453</v>
      </c>
      <c r="CA33" s="169">
        <v>0.88888888888888884</v>
      </c>
      <c r="CB33" s="192">
        <v>0.57894736842105265</v>
      </c>
      <c r="CC33" s="150">
        <v>0.47222222222222221</v>
      </c>
      <c r="CD33" s="193">
        <v>0.58823529411764708</v>
      </c>
      <c r="CE33" s="192">
        <v>0.57499999999999996</v>
      </c>
      <c r="CF33" s="193">
        <v>0.47222222222222221</v>
      </c>
    </row>
    <row r="34" spans="1:84" ht="14.1" customHeight="1" x14ac:dyDescent="0.3">
      <c r="A34" s="153" t="s">
        <v>342</v>
      </c>
      <c r="B34" s="168">
        <v>0.57333333333333336</v>
      </c>
      <c r="C34" s="147">
        <v>0.61250000000000004</v>
      </c>
      <c r="D34" s="147">
        <v>0.54248366013071891</v>
      </c>
      <c r="E34" s="147">
        <v>0.60431654676258995</v>
      </c>
      <c r="F34" s="147">
        <v>0.58857142857142852</v>
      </c>
      <c r="G34" s="147">
        <v>0.50555555555555554</v>
      </c>
      <c r="H34" s="147">
        <v>0.50289017341040465</v>
      </c>
      <c r="I34" s="147">
        <v>0.53529411764705881</v>
      </c>
      <c r="J34" s="147">
        <v>0.51006711409395977</v>
      </c>
      <c r="K34" s="147">
        <v>0.57738095238095233</v>
      </c>
      <c r="L34" s="147">
        <v>0.542713567839196</v>
      </c>
      <c r="M34" s="151">
        <v>0.50931677018633537</v>
      </c>
      <c r="N34" s="151">
        <v>0.53216374269005851</v>
      </c>
      <c r="O34" s="151">
        <v>0.53125</v>
      </c>
      <c r="P34" s="151">
        <v>0.53757225433526012</v>
      </c>
      <c r="Q34" s="192">
        <v>0.54596100278551529</v>
      </c>
      <c r="R34" s="150">
        <v>0.52480916030534353</v>
      </c>
      <c r="S34" s="193">
        <v>0.53358208955223885</v>
      </c>
      <c r="T34" s="192">
        <v>0.54457364341085268</v>
      </c>
      <c r="U34" s="193">
        <v>0.52480916030534353</v>
      </c>
      <c r="W34" s="168">
        <v>0.42372881355932202</v>
      </c>
      <c r="X34" s="147">
        <v>0.55000000000000004</v>
      </c>
      <c r="Y34" s="147">
        <v>0.53846153846153844</v>
      </c>
      <c r="Z34" s="147">
        <v>0.46153846153846156</v>
      </c>
      <c r="AA34" s="147">
        <v>0.3783783783783784</v>
      </c>
      <c r="AB34" s="147">
        <v>0.44736842105263158</v>
      </c>
      <c r="AC34" s="147">
        <v>0.38297872340425532</v>
      </c>
      <c r="AD34" s="147">
        <v>0.48717948717948717</v>
      </c>
      <c r="AE34" s="147">
        <v>0.37777777777777777</v>
      </c>
      <c r="AF34" s="147">
        <v>0.42553191489361702</v>
      </c>
      <c r="AG34" s="147">
        <v>0.3783783783783784</v>
      </c>
      <c r="AH34" s="151">
        <v>0.44827586206896552</v>
      </c>
      <c r="AI34" s="151">
        <v>0.39130434782608697</v>
      </c>
      <c r="AJ34" s="151">
        <v>0.45454545454545453</v>
      </c>
      <c r="AK34" s="169">
        <v>0.46153846153846156</v>
      </c>
      <c r="AL34" s="192">
        <v>0.43760399334442596</v>
      </c>
      <c r="AM34" s="150">
        <v>0.42592592592592593</v>
      </c>
      <c r="AN34" s="193">
        <v>0.42857142857142855</v>
      </c>
      <c r="AO34" s="192">
        <v>0.39534883720930231</v>
      </c>
      <c r="AP34" s="193">
        <v>0.42592592592592593</v>
      </c>
      <c r="AQ34" s="142"/>
      <c r="AR34" s="168">
        <v>0.50519031141868509</v>
      </c>
      <c r="AS34" s="147">
        <v>0.43119266055045874</v>
      </c>
      <c r="AT34" s="147">
        <v>0.49501661129568109</v>
      </c>
      <c r="AU34" s="147">
        <v>0.49196141479099681</v>
      </c>
      <c r="AV34" s="147">
        <v>0.4637223974763407</v>
      </c>
      <c r="AW34" s="147">
        <v>0.50980392156862742</v>
      </c>
      <c r="AX34" s="147">
        <v>0.48104956268221577</v>
      </c>
      <c r="AY34" s="147">
        <v>0.48843930635838151</v>
      </c>
      <c r="AZ34" s="147">
        <v>0.51275510204081631</v>
      </c>
      <c r="BA34" s="147">
        <v>0.47545219638242892</v>
      </c>
      <c r="BB34" s="147">
        <v>0.47701149425287354</v>
      </c>
      <c r="BC34" s="151">
        <v>0.48632218844984804</v>
      </c>
      <c r="BD34" s="151">
        <v>0.48284313725490197</v>
      </c>
      <c r="BE34" s="151">
        <v>0.48578811369509045</v>
      </c>
      <c r="BF34" s="169">
        <v>0.51891891891891895</v>
      </c>
      <c r="BG34" s="192">
        <v>0.48733691481197239</v>
      </c>
      <c r="BH34" s="150">
        <v>0.48487544483985767</v>
      </c>
      <c r="BI34" s="193">
        <v>0.49527896995708154</v>
      </c>
      <c r="BJ34" s="192">
        <v>0.48890860692102928</v>
      </c>
      <c r="BK34" s="193">
        <v>0.48487544483985767</v>
      </c>
      <c r="BL34" s="142"/>
      <c r="BM34" s="168">
        <v>0.61111111111111116</v>
      </c>
      <c r="BN34" s="147">
        <v>0.77777777777777779</v>
      </c>
      <c r="BO34" s="147">
        <v>0.3888888888888889</v>
      </c>
      <c r="BP34" s="147">
        <v>0.72727272727272729</v>
      </c>
      <c r="BQ34" s="147">
        <v>0.72727272727272729</v>
      </c>
      <c r="BR34" s="147">
        <v>0.63157894736842102</v>
      </c>
      <c r="BS34" s="147">
        <v>0.52173913043478259</v>
      </c>
      <c r="BT34" s="147">
        <v>0.43478260869565216</v>
      </c>
      <c r="BU34" s="147">
        <v>0.66666666666666663</v>
      </c>
      <c r="BV34" s="147">
        <v>0.58823529411764708</v>
      </c>
      <c r="BW34" s="147">
        <v>0.63636363636363635</v>
      </c>
      <c r="BX34" s="151">
        <v>0.5714285714285714</v>
      </c>
      <c r="BY34" s="151">
        <v>0.63157894736842102</v>
      </c>
      <c r="BZ34" s="151">
        <v>0.60869565217391308</v>
      </c>
      <c r="CA34" s="169">
        <v>0.42105263157894735</v>
      </c>
      <c r="CB34" s="192">
        <v>0.58483754512635377</v>
      </c>
      <c r="CC34" s="150">
        <v>0.60317460317460314</v>
      </c>
      <c r="CD34" s="193">
        <v>0.55737704918032782</v>
      </c>
      <c r="CE34" s="192">
        <v>0.62962962962962965</v>
      </c>
      <c r="CF34" s="193">
        <v>0.60317460317460314</v>
      </c>
    </row>
    <row r="35" spans="1:84" ht="14.1" customHeight="1" x14ac:dyDescent="0.3">
      <c r="A35" s="153" t="s">
        <v>343</v>
      </c>
      <c r="B35" s="168">
        <v>0.53061224489795922</v>
      </c>
      <c r="C35" s="147">
        <v>0.58333333333333337</v>
      </c>
      <c r="D35" s="147">
        <v>0.54666666666666663</v>
      </c>
      <c r="E35" s="147">
        <v>0.48823529411764705</v>
      </c>
      <c r="F35" s="147">
        <v>0.50299401197604787</v>
      </c>
      <c r="G35" s="147">
        <v>0.60344827586206895</v>
      </c>
      <c r="H35" s="147">
        <v>0.62352941176470589</v>
      </c>
      <c r="I35" s="147">
        <v>0.55555555555555558</v>
      </c>
      <c r="J35" s="147">
        <v>0.5625</v>
      </c>
      <c r="K35" s="147">
        <v>0.64634146341463417</v>
      </c>
      <c r="L35" s="147">
        <v>0.6227544910179641</v>
      </c>
      <c r="M35" s="148">
        <v>0.54098360655737709</v>
      </c>
      <c r="N35" s="151">
        <v>0.51412429378531077</v>
      </c>
      <c r="O35" s="151">
        <v>0.52631578947368418</v>
      </c>
      <c r="P35" s="151">
        <v>0.5280898876404494</v>
      </c>
      <c r="Q35" s="192">
        <v>0.55882352941176472</v>
      </c>
      <c r="R35" s="150">
        <v>0.52742616033755274</v>
      </c>
      <c r="S35" s="193">
        <v>0.52238805970149249</v>
      </c>
      <c r="T35" s="192">
        <v>0.60116731517509725</v>
      </c>
      <c r="U35" s="193">
        <v>0.51890034364261173</v>
      </c>
      <c r="W35" s="168">
        <v>0.45</v>
      </c>
      <c r="X35" s="147">
        <v>0.33333333333333331</v>
      </c>
      <c r="Y35" s="147">
        <v>0.34782608695652173</v>
      </c>
      <c r="Z35" s="147">
        <v>0.5</v>
      </c>
      <c r="AA35" s="147">
        <v>0.30434782608695654</v>
      </c>
      <c r="AB35" s="147">
        <v>0.48</v>
      </c>
      <c r="AC35" s="147">
        <v>0.33333333333333331</v>
      </c>
      <c r="AD35" s="147">
        <v>0.45161290322580644</v>
      </c>
      <c r="AE35" s="147">
        <v>0.42105263157894735</v>
      </c>
      <c r="AF35" s="147">
        <v>0.48648648648648651</v>
      </c>
      <c r="AG35" s="147">
        <v>0.2</v>
      </c>
      <c r="AH35" s="148">
        <v>0.53846153846153844</v>
      </c>
      <c r="AI35" s="151">
        <v>0.375</v>
      </c>
      <c r="AJ35" s="151">
        <v>0.4375</v>
      </c>
      <c r="AK35" s="169">
        <v>0.51428571428571423</v>
      </c>
      <c r="AL35" s="192">
        <v>0.41221374045801529</v>
      </c>
      <c r="AM35" s="150">
        <v>0.44594594594594594</v>
      </c>
      <c r="AN35" s="193">
        <v>0.44578313253012047</v>
      </c>
      <c r="AO35" s="192">
        <v>0.39795918367346939</v>
      </c>
      <c r="AP35" s="193">
        <v>0.39583333333333331</v>
      </c>
      <c r="AQ35" s="142"/>
      <c r="AR35" s="168">
        <v>0.47636363636363638</v>
      </c>
      <c r="AS35" s="147">
        <v>0.51489361702127656</v>
      </c>
      <c r="AT35" s="147">
        <v>0.44047619047619047</v>
      </c>
      <c r="AU35" s="147">
        <v>0.42792792792792794</v>
      </c>
      <c r="AV35" s="147">
        <v>0.44117647058823528</v>
      </c>
      <c r="AW35" s="147">
        <v>0.49802371541501977</v>
      </c>
      <c r="AX35" s="147">
        <v>0.45867768595041325</v>
      </c>
      <c r="AY35" s="147">
        <v>0.45714285714285713</v>
      </c>
      <c r="AZ35" s="147">
        <v>0.47807017543859648</v>
      </c>
      <c r="BA35" s="147">
        <v>0.5161290322580645</v>
      </c>
      <c r="BB35" s="147">
        <v>0.44588744588744589</v>
      </c>
      <c r="BC35" s="148">
        <v>0.46875</v>
      </c>
      <c r="BD35" s="151">
        <v>0.46815286624203822</v>
      </c>
      <c r="BE35" s="151">
        <v>0.46153846153846156</v>
      </c>
      <c r="BF35" s="169">
        <v>0.49836065573770494</v>
      </c>
      <c r="BG35" s="192">
        <v>0.47125229719086376</v>
      </c>
      <c r="BH35" s="150">
        <v>0.46641791044776121</v>
      </c>
      <c r="BI35" s="193">
        <v>0.47713950762016411</v>
      </c>
      <c r="BJ35" s="192">
        <v>0.47911227154046998</v>
      </c>
      <c r="BK35" s="193">
        <v>0.46532846715328469</v>
      </c>
      <c r="BL35" s="142"/>
      <c r="BM35" s="168">
        <v>0.66666666666666663</v>
      </c>
      <c r="BN35" s="147">
        <v>0.81818181818181823</v>
      </c>
      <c r="BO35" s="147">
        <v>0.8571428571428571</v>
      </c>
      <c r="BP35" s="147">
        <v>0.61538461538461542</v>
      </c>
      <c r="BQ35" s="147">
        <v>0.4375</v>
      </c>
      <c r="BR35" s="147">
        <v>0.66666666666666663</v>
      </c>
      <c r="BS35" s="147">
        <v>0.55555555555555558</v>
      </c>
      <c r="BT35" s="147">
        <v>0.6875</v>
      </c>
      <c r="BU35" s="147">
        <v>0.46666666666666667</v>
      </c>
      <c r="BV35" s="147">
        <v>0.81818181818181823</v>
      </c>
      <c r="BW35" s="147">
        <v>0.7857142857142857</v>
      </c>
      <c r="BX35" s="148">
        <v>0.46153846153846156</v>
      </c>
      <c r="BY35" s="151">
        <v>0.5</v>
      </c>
      <c r="BZ35" s="151">
        <v>0.63636363636363635</v>
      </c>
      <c r="CA35" s="169">
        <v>0.54545454545454541</v>
      </c>
      <c r="CB35" s="192">
        <v>0.61722488038277512</v>
      </c>
      <c r="CC35" s="150">
        <v>0.52380952380952384</v>
      </c>
      <c r="CD35" s="193">
        <v>0.5490196078431373</v>
      </c>
      <c r="CE35" s="192">
        <v>0.68421052631578949</v>
      </c>
      <c r="CF35" s="193">
        <v>0.55172413793103448</v>
      </c>
    </row>
    <row r="36" spans="1:84" ht="14.1" customHeight="1" x14ac:dyDescent="0.3">
      <c r="A36" s="153" t="s">
        <v>344</v>
      </c>
      <c r="B36" s="168">
        <v>0.6558441558441559</v>
      </c>
      <c r="C36" s="147">
        <v>0.56603773584905659</v>
      </c>
      <c r="D36" s="147">
        <v>0.51851851851851849</v>
      </c>
      <c r="E36" s="147">
        <v>0.56643356643356646</v>
      </c>
      <c r="F36" s="147">
        <v>0.65625</v>
      </c>
      <c r="G36" s="147">
        <v>0.56321839080459768</v>
      </c>
      <c r="H36" s="147">
        <v>0.59872611464968151</v>
      </c>
      <c r="I36" s="147">
        <v>0.55828220858895705</v>
      </c>
      <c r="J36" s="147">
        <v>0.61375661375661372</v>
      </c>
      <c r="K36" s="147">
        <v>0.57894736842105265</v>
      </c>
      <c r="L36" s="147">
        <v>0.57988165680473369</v>
      </c>
      <c r="M36" s="148">
        <v>0.51592356687898089</v>
      </c>
      <c r="N36" s="151">
        <v>0.5730337078651685</v>
      </c>
      <c r="O36" s="151">
        <v>0.6607142857142857</v>
      </c>
      <c r="P36" s="151">
        <v>0.52564102564102566</v>
      </c>
      <c r="Q36" s="192">
        <v>0.58171286719073234</v>
      </c>
      <c r="R36" s="150">
        <v>0.57494407158836691</v>
      </c>
      <c r="S36" s="193">
        <v>0.57847533632286996</v>
      </c>
      <c r="T36" s="192">
        <v>0.55857740585774063</v>
      </c>
      <c r="U36" s="193">
        <v>0.60689655172413792</v>
      </c>
      <c r="W36" s="168">
        <v>0.73684210526315785</v>
      </c>
      <c r="X36" s="147">
        <v>0.26315789473684209</v>
      </c>
      <c r="Y36" s="147">
        <v>0.45833333333333331</v>
      </c>
      <c r="Z36" s="147">
        <v>0.21739130434782608</v>
      </c>
      <c r="AA36" s="147">
        <v>0.41666666666666669</v>
      </c>
      <c r="AB36" s="147">
        <v>0.52941176470588236</v>
      </c>
      <c r="AC36" s="147">
        <v>0.55000000000000004</v>
      </c>
      <c r="AD36" s="147">
        <v>0.5</v>
      </c>
      <c r="AE36" s="147">
        <v>0.38461538461538464</v>
      </c>
      <c r="AF36" s="147">
        <v>0.14285714285714285</v>
      </c>
      <c r="AG36" s="147">
        <v>0.40909090909090912</v>
      </c>
      <c r="AH36" s="148">
        <v>0.43478260869565216</v>
      </c>
      <c r="AI36" s="151">
        <v>0.42105263157894735</v>
      </c>
      <c r="AJ36" s="151">
        <v>0.35294117647058826</v>
      </c>
      <c r="AK36" s="169">
        <v>0.29411764705882354</v>
      </c>
      <c r="AL36" s="192">
        <v>0.41414141414141414</v>
      </c>
      <c r="AM36" s="150">
        <v>0.40677966101694918</v>
      </c>
      <c r="AN36" s="193">
        <v>0.35849056603773582</v>
      </c>
      <c r="AO36" s="192">
        <v>0.3559322033898305</v>
      </c>
      <c r="AP36" s="193">
        <v>0.3888888888888889</v>
      </c>
      <c r="AQ36" s="142"/>
      <c r="AR36" s="168">
        <v>0.46951219512195119</v>
      </c>
      <c r="AS36" s="147">
        <v>0.41509433962264153</v>
      </c>
      <c r="AT36" s="147">
        <v>0.45029239766081869</v>
      </c>
      <c r="AU36" s="147">
        <v>0.49101796407185627</v>
      </c>
      <c r="AV36" s="147">
        <v>0.41860465116279072</v>
      </c>
      <c r="AW36" s="147">
        <v>0.38414634146341464</v>
      </c>
      <c r="AX36" s="147">
        <v>0.39520958083832336</v>
      </c>
      <c r="AY36" s="147">
        <v>0.40975609756097559</v>
      </c>
      <c r="AZ36" s="147">
        <v>0.39487179487179486</v>
      </c>
      <c r="BA36" s="147">
        <v>0.45789473684210524</v>
      </c>
      <c r="BB36" s="147">
        <v>0.45263157894736844</v>
      </c>
      <c r="BC36" s="148">
        <v>0.4494949494949495</v>
      </c>
      <c r="BD36" s="151">
        <v>0.457286432160804</v>
      </c>
      <c r="BE36" s="151">
        <v>0.46111111111111114</v>
      </c>
      <c r="BF36" s="169">
        <v>0.49484536082474229</v>
      </c>
      <c r="BG36" s="192">
        <v>0.44051565377532226</v>
      </c>
      <c r="BH36" s="150">
        <v>0.4558058925476603</v>
      </c>
      <c r="BI36" s="193">
        <v>0.47120418848167539</v>
      </c>
      <c r="BJ36" s="192">
        <v>0.45328719723183392</v>
      </c>
      <c r="BK36" s="193">
        <v>0.45910290237467016</v>
      </c>
      <c r="BL36" s="142"/>
      <c r="BM36" s="168">
        <v>0.625</v>
      </c>
      <c r="BN36" s="147">
        <v>0.66666666666666663</v>
      </c>
      <c r="BO36" s="147">
        <v>0.53846153846153844</v>
      </c>
      <c r="BP36" s="147">
        <v>0.5</v>
      </c>
      <c r="BQ36" s="147">
        <v>0.81818181818181823</v>
      </c>
      <c r="BR36" s="147">
        <v>0.7142857142857143</v>
      </c>
      <c r="BS36" s="147">
        <v>0.4</v>
      </c>
      <c r="BT36" s="147">
        <v>0.5714285714285714</v>
      </c>
      <c r="BU36" s="147">
        <v>0.88888888888888884</v>
      </c>
      <c r="BV36" s="147">
        <v>0.5</v>
      </c>
      <c r="BW36" s="147">
        <v>0.66666666666666663</v>
      </c>
      <c r="BX36" s="148">
        <v>0.625</v>
      </c>
      <c r="BY36" s="151">
        <v>0.46666666666666667</v>
      </c>
      <c r="BZ36" s="151">
        <v>0.7142857142857143</v>
      </c>
      <c r="CA36" s="169">
        <v>0.47368421052631576</v>
      </c>
      <c r="CB36" s="192">
        <v>0.60693641618497107</v>
      </c>
      <c r="CC36" s="150">
        <v>0.6</v>
      </c>
      <c r="CD36" s="193">
        <v>0.54166666666666663</v>
      </c>
      <c r="CE36" s="192">
        <v>0.6</v>
      </c>
      <c r="CF36" s="193">
        <v>0.58620689655172409</v>
      </c>
    </row>
    <row r="37" spans="1:84" ht="14.1" customHeight="1" thickBot="1" x14ac:dyDescent="0.35">
      <c r="A37" s="154" t="s">
        <v>345</v>
      </c>
      <c r="B37" s="168">
        <v>0.59259259259259256</v>
      </c>
      <c r="C37" s="147">
        <v>0.67816091954022983</v>
      </c>
      <c r="D37" s="147">
        <v>0.52083333333333337</v>
      </c>
      <c r="E37" s="147">
        <v>0.60606060606060608</v>
      </c>
      <c r="F37" s="147">
        <v>0.56989247311827962</v>
      </c>
      <c r="G37" s="147">
        <v>0.59090909090909094</v>
      </c>
      <c r="H37" s="147">
        <v>0.5535714285714286</v>
      </c>
      <c r="I37" s="147">
        <v>0.50980392156862742</v>
      </c>
      <c r="J37" s="147">
        <v>0.5625</v>
      </c>
      <c r="K37" s="147">
        <v>0.56976744186046513</v>
      </c>
      <c r="L37" s="147">
        <v>0.55952380952380953</v>
      </c>
      <c r="M37" s="148">
        <v>0.58490566037735847</v>
      </c>
      <c r="N37" s="148">
        <v>0.53846153846153844</v>
      </c>
      <c r="O37" s="151">
        <v>0.59183673469387754</v>
      </c>
      <c r="P37" s="151">
        <v>0.580952380952381</v>
      </c>
      <c r="Q37" s="194">
        <v>0.57355800388852884</v>
      </c>
      <c r="R37" s="195">
        <v>0.57009345794392519</v>
      </c>
      <c r="S37" s="196">
        <v>0.56874999999999998</v>
      </c>
      <c r="T37" s="194">
        <v>0.56026058631921827</v>
      </c>
      <c r="U37" s="196">
        <v>0.59183673469387754</v>
      </c>
      <c r="W37" s="170">
        <v>0.45833333333333331</v>
      </c>
      <c r="X37" s="171">
        <v>0.3888888888888889</v>
      </c>
      <c r="Y37" s="171">
        <v>0.45454545454545453</v>
      </c>
      <c r="Z37" s="171">
        <v>0.35714285714285715</v>
      </c>
      <c r="AA37" s="171">
        <v>0.375</v>
      </c>
      <c r="AB37" s="171">
        <v>0.27586206896551724</v>
      </c>
      <c r="AC37" s="171">
        <v>0.5161290322580645</v>
      </c>
      <c r="AD37" s="171">
        <v>0.30434782608695654</v>
      </c>
      <c r="AE37" s="171">
        <v>0.47368421052631576</v>
      </c>
      <c r="AF37" s="171">
        <v>0.46666666666666667</v>
      </c>
      <c r="AG37" s="171">
        <v>0.33333333333333331</v>
      </c>
      <c r="AH37" s="172">
        <v>0.38461538461538464</v>
      </c>
      <c r="AI37" s="172">
        <v>0.4</v>
      </c>
      <c r="AJ37" s="173">
        <v>0.57894736842105265</v>
      </c>
      <c r="AK37" s="174">
        <v>0.625</v>
      </c>
      <c r="AL37" s="194">
        <v>0.42384105960264901</v>
      </c>
      <c r="AM37" s="195">
        <v>0.46153846153846156</v>
      </c>
      <c r="AN37" s="196">
        <v>0.52727272727272723</v>
      </c>
      <c r="AO37" s="194">
        <v>0.375</v>
      </c>
      <c r="AP37" s="196">
        <v>0.57894736842105265</v>
      </c>
      <c r="AQ37" s="142"/>
      <c r="AR37" s="170">
        <v>0.50403225806451613</v>
      </c>
      <c r="AS37" s="171">
        <v>0.50643776824034337</v>
      </c>
      <c r="AT37" s="171">
        <v>0.47540983606557374</v>
      </c>
      <c r="AU37" s="171">
        <v>0.47982062780269058</v>
      </c>
      <c r="AV37" s="171">
        <v>0.51652892561983466</v>
      </c>
      <c r="AW37" s="171">
        <v>0.47678018575851394</v>
      </c>
      <c r="AX37" s="171">
        <v>0.5173913043478261</v>
      </c>
      <c r="AY37" s="171">
        <v>0.470873786407767</v>
      </c>
      <c r="AZ37" s="171">
        <v>0.44525547445255476</v>
      </c>
      <c r="BA37" s="171">
        <v>0.48192771084337349</v>
      </c>
      <c r="BB37" s="171">
        <v>0.413953488372093</v>
      </c>
      <c r="BC37" s="172">
        <v>0.51965065502183405</v>
      </c>
      <c r="BD37" s="172">
        <v>0.5133928571428571</v>
      </c>
      <c r="BE37" s="173">
        <v>0.44594594594594594</v>
      </c>
      <c r="BF37" s="174">
        <v>0.49221183800623053</v>
      </c>
      <c r="BG37" s="194">
        <v>0.48336438647857333</v>
      </c>
      <c r="BH37" s="195">
        <v>0.48865153538050732</v>
      </c>
      <c r="BI37" s="196">
        <v>0.48156956004756241</v>
      </c>
      <c r="BJ37" s="194">
        <v>0.48353293413173654</v>
      </c>
      <c r="BK37" s="196">
        <v>0.44594594594594594</v>
      </c>
      <c r="BL37" s="142"/>
      <c r="BM37" s="170">
        <v>0.54545454545454541</v>
      </c>
      <c r="BN37" s="171">
        <v>0</v>
      </c>
      <c r="BO37" s="171">
        <v>0.6</v>
      </c>
      <c r="BP37" s="171">
        <v>0.2857142857142857</v>
      </c>
      <c r="BQ37" s="171">
        <v>0.69230769230769229</v>
      </c>
      <c r="BR37" s="171">
        <v>0.6470588235294118</v>
      </c>
      <c r="BS37" s="171">
        <v>0.8</v>
      </c>
      <c r="BT37" s="171">
        <v>0.81818181818181823</v>
      </c>
      <c r="BU37" s="171">
        <v>0.5714285714285714</v>
      </c>
      <c r="BV37" s="171">
        <v>0.5</v>
      </c>
      <c r="BW37" s="171">
        <v>0.72727272727272729</v>
      </c>
      <c r="BX37" s="172">
        <v>1</v>
      </c>
      <c r="BY37" s="172">
        <v>0.5</v>
      </c>
      <c r="BZ37" s="173">
        <v>0.66666666666666663</v>
      </c>
      <c r="CA37" s="174">
        <v>0.5714285714285714</v>
      </c>
      <c r="CB37" s="194">
        <v>0.6216216216216216</v>
      </c>
      <c r="CC37" s="195">
        <v>0.66666666666666663</v>
      </c>
      <c r="CD37" s="196">
        <v>0.6</v>
      </c>
      <c r="CE37" s="194">
        <v>0.7</v>
      </c>
      <c r="CF37" s="196">
        <v>0.66666666666666663</v>
      </c>
    </row>
    <row r="38" spans="1:84" s="145" customFormat="1" ht="14.1" customHeight="1" thickBot="1" x14ac:dyDescent="0.35">
      <c r="A38" s="175" t="s">
        <v>334</v>
      </c>
      <c r="B38" s="176">
        <v>0.5691126279863481</v>
      </c>
      <c r="C38" s="177">
        <v>0.58932902182700075</v>
      </c>
      <c r="D38" s="177">
        <v>0.54136546184738954</v>
      </c>
      <c r="E38" s="177">
        <v>0.58444816053511706</v>
      </c>
      <c r="F38" s="177">
        <v>0.57692307692307687</v>
      </c>
      <c r="G38" s="177">
        <v>0.56291883842144452</v>
      </c>
      <c r="H38" s="177">
        <v>0.58213716108452951</v>
      </c>
      <c r="I38" s="177">
        <v>0.54623824451410663</v>
      </c>
      <c r="J38" s="177">
        <v>0.57212713936430315</v>
      </c>
      <c r="K38" s="177">
        <v>0.57717041800643087</v>
      </c>
      <c r="L38" s="177">
        <v>0.56035767511177348</v>
      </c>
      <c r="M38" s="178">
        <v>0.56285028022417938</v>
      </c>
      <c r="N38" s="178">
        <v>0.56883298392732351</v>
      </c>
      <c r="O38" s="178">
        <v>0.57355371900826446</v>
      </c>
      <c r="P38" s="179">
        <v>0.52987421383647804</v>
      </c>
      <c r="Q38" s="176">
        <v>0.56632277081798088</v>
      </c>
      <c r="R38" s="177">
        <v>0.5683804627249357</v>
      </c>
      <c r="S38" s="197">
        <v>0.55762841809353436</v>
      </c>
      <c r="T38" s="176">
        <v>0.56569560047562428</v>
      </c>
      <c r="U38" s="197">
        <v>0.55585707824513797</v>
      </c>
      <c r="V38" s="143"/>
      <c r="W38" s="176">
        <v>0.4609375</v>
      </c>
      <c r="X38" s="177">
        <v>0.413953488372093</v>
      </c>
      <c r="Y38" s="177">
        <v>0.42792792792792794</v>
      </c>
      <c r="Z38" s="177">
        <v>0.37104072398190047</v>
      </c>
      <c r="AA38" s="177">
        <v>0.41499999999999998</v>
      </c>
      <c r="AB38" s="177">
        <v>0.44545454545454544</v>
      </c>
      <c r="AC38" s="177">
        <v>0.44131455399061031</v>
      </c>
      <c r="AD38" s="177">
        <v>0.42035398230088494</v>
      </c>
      <c r="AE38" s="177">
        <v>0.43518518518518517</v>
      </c>
      <c r="AF38" s="177">
        <v>0.41588785046728971</v>
      </c>
      <c r="AG38" s="177">
        <v>0.40414507772020725</v>
      </c>
      <c r="AH38" s="178">
        <v>0.41916167664670656</v>
      </c>
      <c r="AI38" s="178">
        <v>0.40291262135922329</v>
      </c>
      <c r="AJ38" s="178">
        <v>0.48648648648648651</v>
      </c>
      <c r="AK38" s="179">
        <v>0.48502994011976047</v>
      </c>
      <c r="AL38" s="176">
        <v>0.42902915732137137</v>
      </c>
      <c r="AM38" s="177">
        <v>0.43548387096774194</v>
      </c>
      <c r="AN38" s="197">
        <v>0.45519713261648748</v>
      </c>
      <c r="AO38" s="176">
        <v>0.42115027829313545</v>
      </c>
      <c r="AP38" s="197">
        <v>0.44510385756676557</v>
      </c>
      <c r="AQ38" s="143"/>
      <c r="AR38" s="176">
        <v>0.48267790262172283</v>
      </c>
      <c r="AS38" s="177">
        <v>0.46752015173067807</v>
      </c>
      <c r="AT38" s="177">
        <v>0.46681922196796338</v>
      </c>
      <c r="AU38" s="177">
        <v>0.45918367346938777</v>
      </c>
      <c r="AV38" s="177">
        <v>0.46848934198331788</v>
      </c>
      <c r="AW38" s="177">
        <v>0.46691792294807372</v>
      </c>
      <c r="AX38" s="177">
        <v>0.4745011086474501</v>
      </c>
      <c r="AY38" s="177">
        <v>0.47416137805983682</v>
      </c>
      <c r="AZ38" s="177">
        <v>0.47046759639048402</v>
      </c>
      <c r="BA38" s="177">
        <v>0.48939641109298532</v>
      </c>
      <c r="BB38" s="177">
        <v>0.46711921934662709</v>
      </c>
      <c r="BC38" s="178">
        <v>0.48757894736842106</v>
      </c>
      <c r="BD38" s="178">
        <v>0.46694850115295927</v>
      </c>
      <c r="BE38" s="178">
        <v>0.47976653696498056</v>
      </c>
      <c r="BF38" s="179">
        <v>0.4839319470699433</v>
      </c>
      <c r="BG38" s="176">
        <v>0.47393811372459466</v>
      </c>
      <c r="BH38" s="177">
        <v>0.47780575062938918</v>
      </c>
      <c r="BI38" s="197">
        <v>0.47690930024306</v>
      </c>
      <c r="BJ38" s="176">
        <v>0.48348980252508905</v>
      </c>
      <c r="BK38" s="197">
        <v>0.48058810016080866</v>
      </c>
      <c r="BL38" s="143"/>
      <c r="BM38" s="176">
        <v>0.64864864864864868</v>
      </c>
      <c r="BN38" s="177">
        <v>0.63829787234042556</v>
      </c>
      <c r="BO38" s="177">
        <v>0.60396039603960394</v>
      </c>
      <c r="BP38" s="177">
        <v>0.72826086956521741</v>
      </c>
      <c r="BQ38" s="177">
        <v>0.6262626262626263</v>
      </c>
      <c r="BR38" s="177">
        <v>0.63716814159292035</v>
      </c>
      <c r="BS38" s="177">
        <v>0.55319148936170215</v>
      </c>
      <c r="BT38" s="177">
        <v>0.6</v>
      </c>
      <c r="BU38" s="177">
        <v>0.61538461538461542</v>
      </c>
      <c r="BV38" s="177">
        <v>0.55882352941176472</v>
      </c>
      <c r="BW38" s="177">
        <v>0.70940170940170943</v>
      </c>
      <c r="BX38" s="178">
        <v>0.57657657657657657</v>
      </c>
      <c r="BY38" s="178">
        <v>0.55813953488372092</v>
      </c>
      <c r="BZ38" s="178">
        <v>0.61538461538461542</v>
      </c>
      <c r="CA38" s="179">
        <v>0.51333333333333331</v>
      </c>
      <c r="CB38" s="176">
        <v>0.60882893930104232</v>
      </c>
      <c r="CC38" s="177">
        <v>0.58263305322128855</v>
      </c>
      <c r="CD38" s="197">
        <v>0.55808080808080807</v>
      </c>
      <c r="CE38" s="176">
        <v>0.61428571428571432</v>
      </c>
      <c r="CF38" s="197">
        <v>0.579185520361991</v>
      </c>
    </row>
    <row r="39" spans="1:84" ht="27.9" customHeight="1" thickBot="1" x14ac:dyDescent="0.35"/>
    <row r="40" spans="1:84" ht="14.1" customHeight="1" x14ac:dyDescent="0.3">
      <c r="B40" s="253" t="s">
        <v>203</v>
      </c>
      <c r="C40" s="254"/>
      <c r="D40" s="254"/>
      <c r="E40" s="254"/>
      <c r="F40" s="254"/>
      <c r="G40" s="254"/>
      <c r="H40" s="254"/>
      <c r="I40" s="254"/>
      <c r="J40" s="254"/>
      <c r="K40" s="254"/>
      <c r="L40" s="254"/>
      <c r="M40" s="254"/>
      <c r="N40" s="254"/>
      <c r="O40" s="254"/>
      <c r="P40" s="254"/>
      <c r="Q40" s="254"/>
      <c r="R40" s="254"/>
      <c r="S40" s="254"/>
      <c r="T40" s="162"/>
      <c r="U40" s="167"/>
      <c r="W40" s="255" t="s">
        <v>216</v>
      </c>
      <c r="X40" s="256"/>
      <c r="Y40" s="256"/>
      <c r="Z40" s="256"/>
      <c r="AA40" s="256"/>
      <c r="AB40" s="256"/>
      <c r="AC40" s="256"/>
      <c r="AD40" s="256"/>
      <c r="AE40" s="256"/>
      <c r="AF40" s="256"/>
      <c r="AG40" s="256"/>
      <c r="AH40" s="256"/>
      <c r="AI40" s="256"/>
      <c r="AJ40" s="256"/>
      <c r="AK40" s="256"/>
      <c r="AL40" s="256"/>
      <c r="AM40" s="256"/>
      <c r="AN40" s="256"/>
      <c r="AO40" s="198"/>
      <c r="AP40" s="199"/>
      <c r="AQ40" s="138"/>
      <c r="AR40" s="257" t="s">
        <v>217</v>
      </c>
      <c r="AS40" s="258"/>
      <c r="AT40" s="258"/>
      <c r="AU40" s="258"/>
      <c r="AV40" s="258"/>
      <c r="AW40" s="258"/>
      <c r="AX40" s="258"/>
      <c r="AY40" s="258"/>
      <c r="AZ40" s="258"/>
      <c r="BA40" s="258"/>
      <c r="BB40" s="258"/>
      <c r="BC40" s="258"/>
      <c r="BD40" s="258"/>
      <c r="BE40" s="258"/>
      <c r="BF40" s="258"/>
      <c r="BG40" s="258"/>
      <c r="BH40" s="258"/>
      <c r="BI40" s="258"/>
      <c r="BJ40" s="200"/>
      <c r="BK40" s="201"/>
      <c r="BL40" s="138"/>
      <c r="BM40" s="251" t="s">
        <v>218</v>
      </c>
      <c r="BN40" s="252"/>
      <c r="BO40" s="252"/>
      <c r="BP40" s="252"/>
      <c r="BQ40" s="252"/>
      <c r="BR40" s="252"/>
      <c r="BS40" s="252"/>
      <c r="BT40" s="252"/>
      <c r="BU40" s="252"/>
      <c r="BV40" s="252"/>
      <c r="BW40" s="252"/>
      <c r="BX40" s="252"/>
      <c r="BY40" s="252"/>
      <c r="BZ40" s="252"/>
      <c r="CA40" s="252"/>
      <c r="CB40" s="252"/>
      <c r="CC40" s="252"/>
      <c r="CD40" s="252"/>
      <c r="CE40" s="202"/>
      <c r="CF40" s="203"/>
    </row>
    <row r="41" spans="1:84" s="141" customFormat="1" ht="14.1" customHeight="1" thickBot="1" x14ac:dyDescent="0.35">
      <c r="A41" s="139" t="s">
        <v>137</v>
      </c>
      <c r="B41" s="163">
        <v>2007</v>
      </c>
      <c r="C41" s="164">
        <v>2008</v>
      </c>
      <c r="D41" s="164">
        <v>2009</v>
      </c>
      <c r="E41" s="164">
        <v>2010</v>
      </c>
      <c r="F41" s="164">
        <v>2011</v>
      </c>
      <c r="G41" s="164">
        <v>2012</v>
      </c>
      <c r="H41" s="164">
        <v>2013</v>
      </c>
      <c r="I41" s="164">
        <v>2014</v>
      </c>
      <c r="J41" s="164">
        <v>2015</v>
      </c>
      <c r="K41" s="164">
        <v>2016</v>
      </c>
      <c r="L41" s="164">
        <v>2017</v>
      </c>
      <c r="M41" s="164">
        <v>2018</v>
      </c>
      <c r="N41" s="164">
        <v>2019</v>
      </c>
      <c r="O41" s="164">
        <v>2020</v>
      </c>
      <c r="P41" s="165">
        <v>2021</v>
      </c>
      <c r="Q41" s="166" t="s">
        <v>331</v>
      </c>
      <c r="R41" s="166" t="s">
        <v>335</v>
      </c>
      <c r="S41" s="166" t="s">
        <v>336</v>
      </c>
      <c r="T41" s="223" t="s">
        <v>415</v>
      </c>
      <c r="U41" s="225" t="s">
        <v>416</v>
      </c>
      <c r="V41" s="146"/>
      <c r="W41" s="163">
        <v>2007</v>
      </c>
      <c r="X41" s="164">
        <v>2008</v>
      </c>
      <c r="Y41" s="164">
        <v>2009</v>
      </c>
      <c r="Z41" s="164">
        <v>2010</v>
      </c>
      <c r="AA41" s="164">
        <v>2011</v>
      </c>
      <c r="AB41" s="164">
        <v>2012</v>
      </c>
      <c r="AC41" s="164">
        <v>2013</v>
      </c>
      <c r="AD41" s="164">
        <v>2014</v>
      </c>
      <c r="AE41" s="164">
        <v>2015</v>
      </c>
      <c r="AF41" s="164">
        <v>2016</v>
      </c>
      <c r="AG41" s="164">
        <v>2017</v>
      </c>
      <c r="AH41" s="164">
        <v>2018</v>
      </c>
      <c r="AI41" s="164">
        <v>2019</v>
      </c>
      <c r="AJ41" s="164">
        <v>2020</v>
      </c>
      <c r="AK41" s="165">
        <v>2021</v>
      </c>
      <c r="AL41" s="166" t="s">
        <v>331</v>
      </c>
      <c r="AM41" s="166" t="s">
        <v>335</v>
      </c>
      <c r="AN41" s="166" t="s">
        <v>336</v>
      </c>
      <c r="AO41" s="223" t="s">
        <v>415</v>
      </c>
      <c r="AP41" s="225" t="s">
        <v>416</v>
      </c>
      <c r="AQ41" s="140"/>
      <c r="AR41" s="163">
        <v>2007</v>
      </c>
      <c r="AS41" s="164">
        <v>2008</v>
      </c>
      <c r="AT41" s="164">
        <v>2009</v>
      </c>
      <c r="AU41" s="164">
        <v>2010</v>
      </c>
      <c r="AV41" s="164">
        <v>2011</v>
      </c>
      <c r="AW41" s="164">
        <v>2012</v>
      </c>
      <c r="AX41" s="164">
        <v>2013</v>
      </c>
      <c r="AY41" s="164">
        <v>2014</v>
      </c>
      <c r="AZ41" s="164">
        <v>2015</v>
      </c>
      <c r="BA41" s="164">
        <v>2016</v>
      </c>
      <c r="BB41" s="164">
        <v>2017</v>
      </c>
      <c r="BC41" s="164">
        <v>2018</v>
      </c>
      <c r="BD41" s="164">
        <v>2019</v>
      </c>
      <c r="BE41" s="164">
        <v>2020</v>
      </c>
      <c r="BF41" s="165">
        <v>2021</v>
      </c>
      <c r="BG41" s="166" t="s">
        <v>331</v>
      </c>
      <c r="BH41" s="166" t="s">
        <v>335</v>
      </c>
      <c r="BI41" s="166" t="s">
        <v>336</v>
      </c>
      <c r="BJ41" s="223" t="s">
        <v>415</v>
      </c>
      <c r="BK41" s="225" t="s">
        <v>416</v>
      </c>
      <c r="BL41" s="140"/>
      <c r="BM41" s="163">
        <v>2007</v>
      </c>
      <c r="BN41" s="164">
        <v>2008</v>
      </c>
      <c r="BO41" s="164">
        <v>2009</v>
      </c>
      <c r="BP41" s="164">
        <v>2010</v>
      </c>
      <c r="BQ41" s="164">
        <v>2011</v>
      </c>
      <c r="BR41" s="164">
        <v>2012</v>
      </c>
      <c r="BS41" s="164">
        <v>2013</v>
      </c>
      <c r="BT41" s="164">
        <v>2014</v>
      </c>
      <c r="BU41" s="164">
        <v>2015</v>
      </c>
      <c r="BV41" s="164">
        <v>2016</v>
      </c>
      <c r="BW41" s="164">
        <v>2017</v>
      </c>
      <c r="BX41" s="164">
        <v>2018</v>
      </c>
      <c r="BY41" s="164">
        <v>2019</v>
      </c>
      <c r="BZ41" s="164">
        <v>2020</v>
      </c>
      <c r="CA41" s="165">
        <v>2021</v>
      </c>
      <c r="CB41" s="166" t="s">
        <v>331</v>
      </c>
      <c r="CC41" s="166" t="s">
        <v>335</v>
      </c>
      <c r="CD41" s="166" t="s">
        <v>336</v>
      </c>
      <c r="CE41" s="223" t="s">
        <v>415</v>
      </c>
      <c r="CF41" s="225" t="s">
        <v>416</v>
      </c>
    </row>
    <row r="42" spans="1:84" ht="14.1" customHeight="1" x14ac:dyDescent="0.3">
      <c r="A42" s="152" t="s">
        <v>337</v>
      </c>
      <c r="B42" s="168">
        <v>0.53723404255319152</v>
      </c>
      <c r="C42" s="147">
        <v>0.53030303030303028</v>
      </c>
      <c r="D42" s="147">
        <v>0.51010101010101006</v>
      </c>
      <c r="E42" s="147">
        <v>0.51515151515151514</v>
      </c>
      <c r="F42" s="147">
        <v>0.48730964467005078</v>
      </c>
      <c r="G42" s="147">
        <v>0.42929292929292928</v>
      </c>
      <c r="H42" s="147">
        <v>0.45959595959595961</v>
      </c>
      <c r="I42" s="147">
        <v>0.51010101010101006</v>
      </c>
      <c r="J42" s="147">
        <v>0.5252525252525253</v>
      </c>
      <c r="K42" s="147">
        <v>0.51010101010101006</v>
      </c>
      <c r="L42" s="147">
        <v>0.48466257668711654</v>
      </c>
      <c r="M42" s="148">
        <v>0.49484536082474229</v>
      </c>
      <c r="N42" s="148">
        <v>0.484375</v>
      </c>
      <c r="O42" s="148">
        <v>0.44242424242424244</v>
      </c>
      <c r="P42" s="148">
        <v>0.44086021505376344</v>
      </c>
      <c r="Q42" s="192">
        <v>0.49146043917741372</v>
      </c>
      <c r="R42" s="150">
        <v>0.47549909255898365</v>
      </c>
      <c r="S42" s="193">
        <v>0.4567219152854512</v>
      </c>
      <c r="T42" s="150"/>
      <c r="U42" s="150"/>
      <c r="W42" s="168">
        <v>0.22872340425531915</v>
      </c>
      <c r="X42" s="147">
        <v>0.23737373737373738</v>
      </c>
      <c r="Y42" s="147">
        <v>0.27272727272727271</v>
      </c>
      <c r="Z42" s="147">
        <v>0.23737373737373738</v>
      </c>
      <c r="AA42" s="147">
        <v>0.27411167512690354</v>
      </c>
      <c r="AB42" s="147">
        <v>0.29797979797979796</v>
      </c>
      <c r="AC42" s="147">
        <v>0.29797979797979796</v>
      </c>
      <c r="AD42" s="147">
        <v>0.19191919191919191</v>
      </c>
      <c r="AE42" s="147">
        <v>0.24747474747474749</v>
      </c>
      <c r="AF42" s="147">
        <v>0.21717171717171718</v>
      </c>
      <c r="AG42" s="147">
        <v>0.23312883435582821</v>
      </c>
      <c r="AH42" s="148">
        <v>0.23195876288659795</v>
      </c>
      <c r="AI42" s="148">
        <v>0.21875</v>
      </c>
      <c r="AJ42" s="148">
        <v>0.25454545454545452</v>
      </c>
      <c r="AK42" s="226">
        <v>0.25806451612903225</v>
      </c>
      <c r="AL42" s="192">
        <v>0.24677588009759499</v>
      </c>
      <c r="AM42" s="150">
        <v>0.23411978221415608</v>
      </c>
      <c r="AN42" s="193">
        <v>0.24309392265193369</v>
      </c>
      <c r="AO42" s="150"/>
      <c r="AP42" s="150"/>
      <c r="AQ42" s="142"/>
      <c r="AR42" s="168">
        <v>0.23404255319148937</v>
      </c>
      <c r="AS42" s="147">
        <v>0.23232323232323232</v>
      </c>
      <c r="AT42" s="147">
        <v>0.21717171717171718</v>
      </c>
      <c r="AU42" s="147">
        <v>0.24747474747474749</v>
      </c>
      <c r="AV42" s="147">
        <v>0.23857868020304568</v>
      </c>
      <c r="AW42" s="147">
        <v>0.27272727272727271</v>
      </c>
      <c r="AX42" s="147">
        <v>0.24242424242424243</v>
      </c>
      <c r="AY42" s="147">
        <v>0.29797979797979796</v>
      </c>
      <c r="AZ42" s="147">
        <v>0.22727272727272727</v>
      </c>
      <c r="BA42" s="147">
        <v>0.27272727272727271</v>
      </c>
      <c r="BB42" s="147">
        <v>0.2822085889570552</v>
      </c>
      <c r="BC42" s="148">
        <v>0.27319587628865977</v>
      </c>
      <c r="BD42" s="148">
        <v>0.296875</v>
      </c>
      <c r="BE42" s="148">
        <v>0.30303030303030304</v>
      </c>
      <c r="BF42" s="226">
        <v>0.30107526881720431</v>
      </c>
      <c r="BG42" s="192">
        <v>0.26176368072499129</v>
      </c>
      <c r="BH42" s="150">
        <v>0.29038112522686027</v>
      </c>
      <c r="BI42" s="193">
        <v>0.30018416206261511</v>
      </c>
      <c r="BJ42" s="150"/>
      <c r="BK42" s="150"/>
      <c r="BL42" s="142"/>
      <c r="BM42" s="168">
        <v>0.76595744680851063</v>
      </c>
      <c r="BN42" s="147">
        <v>0.76767676767676762</v>
      </c>
      <c r="BO42" s="147">
        <v>0.78282828282828287</v>
      </c>
      <c r="BP42" s="147">
        <v>0.75252525252525249</v>
      </c>
      <c r="BQ42" s="147">
        <v>0.76142131979695427</v>
      </c>
      <c r="BR42" s="147">
        <v>0.72727272727272729</v>
      </c>
      <c r="BS42" s="147">
        <v>0.75757575757575757</v>
      </c>
      <c r="BT42" s="147">
        <v>0.70202020202020199</v>
      </c>
      <c r="BU42" s="147">
        <v>0.77272727272727271</v>
      </c>
      <c r="BV42" s="147">
        <v>0.72727272727272729</v>
      </c>
      <c r="BW42" s="147">
        <v>0.71779141104294475</v>
      </c>
      <c r="BX42" s="148">
        <v>0.72680412371134018</v>
      </c>
      <c r="BY42" s="148">
        <v>0.703125</v>
      </c>
      <c r="BZ42" s="148">
        <v>0.69696969696969702</v>
      </c>
      <c r="CA42" s="226">
        <v>0.69892473118279574</v>
      </c>
      <c r="CB42" s="192">
        <v>0.73823631927500877</v>
      </c>
      <c r="CC42" s="150">
        <v>0.70961887477313979</v>
      </c>
      <c r="CD42" s="193">
        <v>0.69981583793738489</v>
      </c>
      <c r="CE42" s="150"/>
      <c r="CF42" s="150"/>
    </row>
    <row r="43" spans="1:84" ht="14.1" customHeight="1" thickBot="1" x14ac:dyDescent="0.35">
      <c r="A43" s="153" t="s">
        <v>338</v>
      </c>
      <c r="B43" s="168">
        <v>0.45</v>
      </c>
      <c r="C43" s="147">
        <v>0.47499999999999998</v>
      </c>
      <c r="D43" s="147">
        <v>0.52916666666666667</v>
      </c>
      <c r="E43" s="147">
        <v>0.45606694560669458</v>
      </c>
      <c r="F43" s="147">
        <v>0.5</v>
      </c>
      <c r="G43" s="147">
        <v>0.44583333333333336</v>
      </c>
      <c r="H43" s="147">
        <v>0.48333333333333334</v>
      </c>
      <c r="I43" s="147">
        <v>0.51666666666666672</v>
      </c>
      <c r="J43" s="147">
        <v>0.47916666666666669</v>
      </c>
      <c r="K43" s="147">
        <v>0.5083333333333333</v>
      </c>
      <c r="L43" s="147">
        <v>0.42916666666666664</v>
      </c>
      <c r="M43" s="148">
        <v>0.46666666666666667</v>
      </c>
      <c r="N43" s="148">
        <v>0.52346570397111913</v>
      </c>
      <c r="O43" s="148">
        <v>0.5</v>
      </c>
      <c r="P43" s="151">
        <v>0.41319444444444442</v>
      </c>
      <c r="Q43" s="192">
        <v>0.47819063004846529</v>
      </c>
      <c r="R43" s="150">
        <v>0.49809402795425667</v>
      </c>
      <c r="S43" s="193">
        <v>0.47784431137724553</v>
      </c>
      <c r="T43" s="150"/>
      <c r="U43" s="150"/>
      <c r="W43" s="168">
        <v>0.32083333333333336</v>
      </c>
      <c r="X43" s="147">
        <v>0.27916666666666667</v>
      </c>
      <c r="Y43" s="147">
        <v>0.26666666666666666</v>
      </c>
      <c r="Z43" s="147">
        <v>0.26359832635983266</v>
      </c>
      <c r="AA43" s="147">
        <v>0.24166666666666667</v>
      </c>
      <c r="AB43" s="147">
        <v>0.22916666666666666</v>
      </c>
      <c r="AC43" s="147">
        <v>0.27916666666666667</v>
      </c>
      <c r="AD43" s="147">
        <v>0.25</v>
      </c>
      <c r="AE43" s="147">
        <v>0.24166666666666667</v>
      </c>
      <c r="AF43" s="147">
        <v>0.24583333333333332</v>
      </c>
      <c r="AG43" s="147">
        <v>0.28749999999999998</v>
      </c>
      <c r="AH43" s="148">
        <v>0.28333333333333333</v>
      </c>
      <c r="AI43" s="148">
        <v>0.19855595667870035</v>
      </c>
      <c r="AJ43" s="148">
        <v>0.24814814814814815</v>
      </c>
      <c r="AK43" s="169">
        <v>0.2673611111111111</v>
      </c>
      <c r="AL43" s="192">
        <v>0.25955842757135167</v>
      </c>
      <c r="AM43" s="150">
        <v>0.24142312579415501</v>
      </c>
      <c r="AN43" s="193">
        <v>0.23832335329341317</v>
      </c>
      <c r="AO43" s="150"/>
      <c r="AP43" s="150"/>
      <c r="AQ43" s="142"/>
      <c r="AR43" s="168">
        <v>0.22916666666666666</v>
      </c>
      <c r="AS43" s="147">
        <v>0.24583333333333332</v>
      </c>
      <c r="AT43" s="147">
        <v>0.20416666666666666</v>
      </c>
      <c r="AU43" s="147">
        <v>0.28033472803347281</v>
      </c>
      <c r="AV43" s="147">
        <v>0.25833333333333336</v>
      </c>
      <c r="AW43" s="147">
        <v>0.32500000000000001</v>
      </c>
      <c r="AX43" s="147">
        <v>0.23749999999999999</v>
      </c>
      <c r="AY43" s="147">
        <v>0.23333333333333334</v>
      </c>
      <c r="AZ43" s="147">
        <v>0.27916666666666667</v>
      </c>
      <c r="BA43" s="147">
        <v>0.24583333333333332</v>
      </c>
      <c r="BB43" s="147">
        <v>0.28333333333333333</v>
      </c>
      <c r="BC43" s="148">
        <v>0.25</v>
      </c>
      <c r="BD43" s="148">
        <v>0.27797833935018051</v>
      </c>
      <c r="BE43" s="148">
        <v>0.25185185185185183</v>
      </c>
      <c r="BF43" s="169">
        <v>0.31944444444444442</v>
      </c>
      <c r="BG43" s="192">
        <v>0.26225094238018309</v>
      </c>
      <c r="BH43" s="150">
        <v>0.2604828462515883</v>
      </c>
      <c r="BI43" s="193">
        <v>0.28383233532934132</v>
      </c>
      <c r="BJ43" s="150"/>
      <c r="BK43" s="150"/>
      <c r="BL43" s="142"/>
      <c r="BM43" s="168">
        <v>0.77083333333333337</v>
      </c>
      <c r="BN43" s="147">
        <v>0.75416666666666665</v>
      </c>
      <c r="BO43" s="147">
        <v>0.79583333333333328</v>
      </c>
      <c r="BP43" s="147">
        <v>0.71966527196652719</v>
      </c>
      <c r="BQ43" s="147">
        <v>0.7416666666666667</v>
      </c>
      <c r="BR43" s="147">
        <v>0.67500000000000004</v>
      </c>
      <c r="BS43" s="147">
        <v>0.76249999999999996</v>
      </c>
      <c r="BT43" s="147">
        <v>0.76666666666666672</v>
      </c>
      <c r="BU43" s="147">
        <v>0.72083333333333333</v>
      </c>
      <c r="BV43" s="147">
        <v>0.75416666666666665</v>
      </c>
      <c r="BW43" s="147">
        <v>0.71666666666666667</v>
      </c>
      <c r="BX43" s="148">
        <v>0.75</v>
      </c>
      <c r="BY43" s="148">
        <v>0.72202166064981954</v>
      </c>
      <c r="BZ43" s="148">
        <v>0.74814814814814812</v>
      </c>
      <c r="CA43" s="169">
        <v>0.68055555555555558</v>
      </c>
      <c r="CB43" s="192">
        <v>0.73774905761981691</v>
      </c>
      <c r="CC43" s="150">
        <v>0.73951715374841165</v>
      </c>
      <c r="CD43" s="193">
        <v>0.71616766467065873</v>
      </c>
      <c r="CE43" s="150"/>
      <c r="CF43" s="150"/>
    </row>
    <row r="44" spans="1:84" ht="14.1" customHeight="1" x14ac:dyDescent="0.3">
      <c r="A44" s="153" t="s">
        <v>339</v>
      </c>
      <c r="B44" s="168">
        <v>0.47894736842105262</v>
      </c>
      <c r="C44" s="147">
        <v>0.4631578947368421</v>
      </c>
      <c r="D44" s="147">
        <v>0.45526315789473687</v>
      </c>
      <c r="E44" s="147">
        <v>0.50789473684210529</v>
      </c>
      <c r="F44" s="147">
        <v>0.47105263157894739</v>
      </c>
      <c r="G44" s="147">
        <v>0.45</v>
      </c>
      <c r="H44" s="147">
        <v>0.43684210526315792</v>
      </c>
      <c r="I44" s="147">
        <v>0.47105263157894739</v>
      </c>
      <c r="J44" s="147">
        <v>0.45263157894736844</v>
      </c>
      <c r="K44" s="147">
        <v>0.41315789473684211</v>
      </c>
      <c r="L44" s="147">
        <v>0.49210526315789471</v>
      </c>
      <c r="M44" s="148">
        <v>0.45526315789473687</v>
      </c>
      <c r="N44" s="148">
        <v>0.47631578947368419</v>
      </c>
      <c r="O44" s="151">
        <v>0.45263157894736844</v>
      </c>
      <c r="P44" s="151">
        <v>0.37027027027027026</v>
      </c>
      <c r="Q44" s="192">
        <v>0.45659050966608083</v>
      </c>
      <c r="R44" s="150">
        <v>0.46140350877192982</v>
      </c>
      <c r="S44" s="193">
        <v>0.4336283185840708</v>
      </c>
      <c r="T44" s="190">
        <v>0.47456140350877191</v>
      </c>
      <c r="U44" s="191">
        <v>0.45263157894736844</v>
      </c>
      <c r="W44" s="168">
        <v>0.25789473684210529</v>
      </c>
      <c r="X44" s="147">
        <v>0.26315789473684209</v>
      </c>
      <c r="Y44" s="147">
        <v>0.25526315789473686</v>
      </c>
      <c r="Z44" s="147">
        <v>0.25263157894736843</v>
      </c>
      <c r="AA44" s="147">
        <v>0.29210526315789476</v>
      </c>
      <c r="AB44" s="147">
        <v>0.24473684210526317</v>
      </c>
      <c r="AC44" s="147">
        <v>0.28421052631578947</v>
      </c>
      <c r="AD44" s="147">
        <v>0.20526315789473684</v>
      </c>
      <c r="AE44" s="147">
        <v>0.24473684210526317</v>
      </c>
      <c r="AF44" s="147">
        <v>0.28157894736842104</v>
      </c>
      <c r="AG44" s="147">
        <v>0.22105263157894736</v>
      </c>
      <c r="AH44" s="148">
        <v>0.26052631578947366</v>
      </c>
      <c r="AI44" s="148">
        <v>0.18684210526315789</v>
      </c>
      <c r="AJ44" s="151">
        <v>0.24210526315789474</v>
      </c>
      <c r="AK44" s="169">
        <v>0.22432432432432434</v>
      </c>
      <c r="AL44" s="192">
        <v>0.24780316344463971</v>
      </c>
      <c r="AM44" s="150">
        <v>0.22982456140350876</v>
      </c>
      <c r="AN44" s="193">
        <v>0.2176991150442478</v>
      </c>
      <c r="AO44" s="190">
        <v>0.22280701754385965</v>
      </c>
      <c r="AP44" s="191">
        <v>0.24210526315789474</v>
      </c>
      <c r="AQ44" s="142"/>
      <c r="AR44" s="168">
        <v>0.26315789473684209</v>
      </c>
      <c r="AS44" s="147">
        <v>0.27368421052631581</v>
      </c>
      <c r="AT44" s="147">
        <v>0.28947368421052633</v>
      </c>
      <c r="AU44" s="147">
        <v>0.23947368421052631</v>
      </c>
      <c r="AV44" s="147">
        <v>0.23684210526315788</v>
      </c>
      <c r="AW44" s="147">
        <v>0.30526315789473685</v>
      </c>
      <c r="AX44" s="147">
        <v>0.27894736842105261</v>
      </c>
      <c r="AY44" s="147">
        <v>0.3236842105263158</v>
      </c>
      <c r="AZ44" s="147">
        <v>0.30263157894736842</v>
      </c>
      <c r="BA44" s="147">
        <v>0.30526315789473685</v>
      </c>
      <c r="BB44" s="147">
        <v>0.2868421052631579</v>
      </c>
      <c r="BC44" s="148">
        <v>0.28421052631578947</v>
      </c>
      <c r="BD44" s="148">
        <v>0.33684210526315789</v>
      </c>
      <c r="BE44" s="151">
        <v>0.30526315789473685</v>
      </c>
      <c r="BF44" s="169">
        <v>0.40540540540540543</v>
      </c>
      <c r="BG44" s="192">
        <v>0.29560632688927946</v>
      </c>
      <c r="BH44" s="150">
        <v>0.30877192982456142</v>
      </c>
      <c r="BI44" s="193">
        <v>0.34867256637168142</v>
      </c>
      <c r="BJ44" s="190">
        <v>0.30263157894736842</v>
      </c>
      <c r="BK44" s="191">
        <v>0.30526315789473685</v>
      </c>
      <c r="BL44" s="142"/>
      <c r="BM44" s="168">
        <v>0.73684210526315785</v>
      </c>
      <c r="BN44" s="147">
        <v>0.72631578947368425</v>
      </c>
      <c r="BO44" s="147">
        <v>0.71052631578947367</v>
      </c>
      <c r="BP44" s="147">
        <v>0.76052631578947372</v>
      </c>
      <c r="BQ44" s="147">
        <v>0.76315789473684215</v>
      </c>
      <c r="BR44" s="147">
        <v>0.69473684210526321</v>
      </c>
      <c r="BS44" s="147">
        <v>0.72105263157894739</v>
      </c>
      <c r="BT44" s="147">
        <v>0.6763157894736842</v>
      </c>
      <c r="BU44" s="147">
        <v>0.69736842105263153</v>
      </c>
      <c r="BV44" s="147">
        <v>0.69473684210526321</v>
      </c>
      <c r="BW44" s="147">
        <v>0.7131578947368421</v>
      </c>
      <c r="BX44" s="148">
        <v>0.71578947368421053</v>
      </c>
      <c r="BY44" s="148">
        <v>0.66315789473684206</v>
      </c>
      <c r="BZ44" s="151">
        <v>0.69473684210526321</v>
      </c>
      <c r="CA44" s="169">
        <v>0.59459459459459463</v>
      </c>
      <c r="CB44" s="192">
        <v>0.70439367311072054</v>
      </c>
      <c r="CC44" s="150">
        <v>0.69122807017543864</v>
      </c>
      <c r="CD44" s="193">
        <v>0.65132743362831858</v>
      </c>
      <c r="CE44" s="190">
        <v>0.69736842105263153</v>
      </c>
      <c r="CF44" s="191">
        <v>0.69473684210526321</v>
      </c>
    </row>
    <row r="45" spans="1:84" ht="14.1" customHeight="1" x14ac:dyDescent="0.3">
      <c r="A45" s="153" t="s">
        <v>340</v>
      </c>
      <c r="B45" s="168">
        <v>0.45263157894736844</v>
      </c>
      <c r="C45" s="147">
        <v>0.47894736842105262</v>
      </c>
      <c r="D45" s="147">
        <v>0.48421052631578948</v>
      </c>
      <c r="E45" s="147">
        <v>0.51052631578947372</v>
      </c>
      <c r="F45" s="147">
        <v>0.51842105263157889</v>
      </c>
      <c r="G45" s="147">
        <v>0.49473684210526314</v>
      </c>
      <c r="H45" s="147">
        <v>0.49736842105263157</v>
      </c>
      <c r="I45" s="147">
        <v>0.47105263157894739</v>
      </c>
      <c r="J45" s="147">
        <v>0.45</v>
      </c>
      <c r="K45" s="147">
        <v>0.48021108179419525</v>
      </c>
      <c r="L45" s="147">
        <v>0.47631578947368419</v>
      </c>
      <c r="M45" s="148">
        <v>0.47105263157894739</v>
      </c>
      <c r="N45" s="151">
        <v>0.44210526315789472</v>
      </c>
      <c r="O45" s="151">
        <v>0.45789473684210524</v>
      </c>
      <c r="P45" s="151">
        <v>0.41891891891891891</v>
      </c>
      <c r="Q45" s="192">
        <v>0.47372121638249254</v>
      </c>
      <c r="R45" s="150">
        <v>0.4570175438596491</v>
      </c>
      <c r="S45" s="193">
        <v>0.4398230088495575</v>
      </c>
      <c r="T45" s="192">
        <v>0.47585601404741001</v>
      </c>
      <c r="U45" s="193">
        <v>0.45</v>
      </c>
      <c r="W45" s="168">
        <v>0.25789473684210529</v>
      </c>
      <c r="X45" s="147">
        <v>0.22894736842105262</v>
      </c>
      <c r="Y45" s="147">
        <v>0.21842105263157896</v>
      </c>
      <c r="Z45" s="147">
        <v>0.25</v>
      </c>
      <c r="AA45" s="147">
        <v>0.20789473684210527</v>
      </c>
      <c r="AB45" s="147">
        <v>0.24736842105263157</v>
      </c>
      <c r="AC45" s="147">
        <v>0.22105263157894736</v>
      </c>
      <c r="AD45" s="147">
        <v>0.22631578947368422</v>
      </c>
      <c r="AE45" s="147">
        <v>0.23947368421052631</v>
      </c>
      <c r="AF45" s="147">
        <v>0.24274406332453827</v>
      </c>
      <c r="AG45" s="147">
        <v>0.23421052631578948</v>
      </c>
      <c r="AH45" s="148">
        <v>0.22631578947368422</v>
      </c>
      <c r="AI45" s="151">
        <v>0.28947368421052633</v>
      </c>
      <c r="AJ45" s="151">
        <v>0.27631578947368424</v>
      </c>
      <c r="AK45" s="169">
        <v>0.2864864864864865</v>
      </c>
      <c r="AL45" s="192">
        <v>0.24345227632272806</v>
      </c>
      <c r="AM45" s="150">
        <v>0.26403508771929823</v>
      </c>
      <c r="AN45" s="193">
        <v>0.28407079646017697</v>
      </c>
      <c r="AO45" s="192">
        <v>0.2344161545215101</v>
      </c>
      <c r="AP45" s="193">
        <v>0.28289473684210525</v>
      </c>
      <c r="AQ45" s="142"/>
      <c r="AR45" s="168">
        <v>0.28947368421052633</v>
      </c>
      <c r="AS45" s="147">
        <v>0.29210526315789476</v>
      </c>
      <c r="AT45" s="147">
        <v>0.29736842105263156</v>
      </c>
      <c r="AU45" s="147">
        <v>0.23947368421052631</v>
      </c>
      <c r="AV45" s="147">
        <v>0.27368421052631581</v>
      </c>
      <c r="AW45" s="147">
        <v>0.25789473684210529</v>
      </c>
      <c r="AX45" s="147">
        <v>0.28157894736842104</v>
      </c>
      <c r="AY45" s="147">
        <v>0.30263157894736842</v>
      </c>
      <c r="AZ45" s="147">
        <v>0.31052631578947371</v>
      </c>
      <c r="BA45" s="147">
        <v>0.27704485488126651</v>
      </c>
      <c r="BB45" s="147">
        <v>0.28947368421052633</v>
      </c>
      <c r="BC45" s="148">
        <v>0.30263157894736842</v>
      </c>
      <c r="BD45" s="151">
        <v>0.26842105263157895</v>
      </c>
      <c r="BE45" s="151">
        <v>0.26578947368421052</v>
      </c>
      <c r="BF45" s="169">
        <v>0.29459459459459458</v>
      </c>
      <c r="BG45" s="192">
        <v>0.28282650729477937</v>
      </c>
      <c r="BH45" s="150">
        <v>0.27894736842105261</v>
      </c>
      <c r="BI45" s="193">
        <v>0.27610619469026548</v>
      </c>
      <c r="BJ45" s="192">
        <v>0.28972783143107989</v>
      </c>
      <c r="BK45" s="193">
        <v>0.26710526315789473</v>
      </c>
      <c r="BL45" s="142"/>
      <c r="BM45" s="168">
        <v>0.71052631578947367</v>
      </c>
      <c r="BN45" s="147">
        <v>0.70789473684210524</v>
      </c>
      <c r="BO45" s="147">
        <v>0.70263157894736838</v>
      </c>
      <c r="BP45" s="147">
        <v>0.76052631578947372</v>
      </c>
      <c r="BQ45" s="147">
        <v>0.72631578947368425</v>
      </c>
      <c r="BR45" s="147">
        <v>0.74210526315789471</v>
      </c>
      <c r="BS45" s="147">
        <v>0.71842105263157896</v>
      </c>
      <c r="BT45" s="147">
        <v>0.69736842105263153</v>
      </c>
      <c r="BU45" s="147">
        <v>0.68947368421052635</v>
      </c>
      <c r="BV45" s="147">
        <v>0.72295514511873349</v>
      </c>
      <c r="BW45" s="147">
        <v>0.71052631578947367</v>
      </c>
      <c r="BX45" s="148">
        <v>0.69736842105263153</v>
      </c>
      <c r="BY45" s="151">
        <v>0.73157894736842111</v>
      </c>
      <c r="BZ45" s="151">
        <v>0.73421052631578942</v>
      </c>
      <c r="CA45" s="169">
        <v>0.70540540540540542</v>
      </c>
      <c r="CB45" s="192">
        <v>0.71717349270522057</v>
      </c>
      <c r="CC45" s="150">
        <v>0.72105263157894739</v>
      </c>
      <c r="CD45" s="193">
        <v>0.72389380530973446</v>
      </c>
      <c r="CE45" s="192">
        <v>0.71027216856892006</v>
      </c>
      <c r="CF45" s="193">
        <v>0.73289473684210527</v>
      </c>
    </row>
    <row r="46" spans="1:84" ht="14.1" customHeight="1" x14ac:dyDescent="0.3">
      <c r="A46" s="153" t="s">
        <v>341</v>
      </c>
      <c r="B46" s="168">
        <v>0.43790849673202614</v>
      </c>
      <c r="C46" s="147">
        <v>0.4673202614379085</v>
      </c>
      <c r="D46" s="147">
        <v>0.48039215686274511</v>
      </c>
      <c r="E46" s="147">
        <v>0.40849673202614378</v>
      </c>
      <c r="F46" s="147">
        <v>0.46078431372549017</v>
      </c>
      <c r="G46" s="147">
        <v>0.45424836601307189</v>
      </c>
      <c r="H46" s="147">
        <v>0.42483660130718953</v>
      </c>
      <c r="I46" s="147">
        <v>0.47385620915032678</v>
      </c>
      <c r="J46" s="147">
        <v>0.47385620915032678</v>
      </c>
      <c r="K46" s="147">
        <v>0.44117647058823528</v>
      </c>
      <c r="L46" s="147">
        <v>0.49019607843137253</v>
      </c>
      <c r="M46" s="151">
        <v>0.45424836601307189</v>
      </c>
      <c r="N46" s="151">
        <v>0.45098039215686275</v>
      </c>
      <c r="O46" s="151">
        <v>0.40196078431372551</v>
      </c>
      <c r="P46" s="151">
        <v>0.41414141414141414</v>
      </c>
      <c r="Q46" s="192">
        <v>0.44902859637633702</v>
      </c>
      <c r="R46" s="150">
        <v>0.4357298474945534</v>
      </c>
      <c r="S46" s="193">
        <v>0.42244224422442245</v>
      </c>
      <c r="T46" s="192">
        <v>0.4684095860566449</v>
      </c>
      <c r="U46" s="193">
        <v>0.4357298474945534</v>
      </c>
      <c r="W46" s="168">
        <v>0.2581699346405229</v>
      </c>
      <c r="X46" s="147">
        <v>0.25490196078431371</v>
      </c>
      <c r="Y46" s="147">
        <v>0.24183006535947713</v>
      </c>
      <c r="Z46" s="147">
        <v>0.28104575163398693</v>
      </c>
      <c r="AA46" s="147">
        <v>0.20588235294117646</v>
      </c>
      <c r="AB46" s="147">
        <v>0.2581699346405229</v>
      </c>
      <c r="AC46" s="147">
        <v>0.25490196078431371</v>
      </c>
      <c r="AD46" s="147">
        <v>0.20915032679738563</v>
      </c>
      <c r="AE46" s="147">
        <v>0.26797385620915032</v>
      </c>
      <c r="AF46" s="147">
        <v>0.23202614379084968</v>
      </c>
      <c r="AG46" s="147">
        <v>0.24183006535947713</v>
      </c>
      <c r="AH46" s="151">
        <v>0.27124183006535946</v>
      </c>
      <c r="AI46" s="151">
        <v>0.23856209150326799</v>
      </c>
      <c r="AJ46" s="151">
        <v>0.22222222222222221</v>
      </c>
      <c r="AK46" s="169">
        <v>0.27272727272727271</v>
      </c>
      <c r="AL46" s="192">
        <v>0.24732591137306265</v>
      </c>
      <c r="AM46" s="150">
        <v>0.24400871459694989</v>
      </c>
      <c r="AN46" s="193">
        <v>0.24422442244224424</v>
      </c>
      <c r="AO46" s="192">
        <v>0.24727668845315903</v>
      </c>
      <c r="AP46" s="193">
        <v>0.24400871459694989</v>
      </c>
      <c r="AQ46" s="142"/>
      <c r="AR46" s="168">
        <v>0.30392156862745096</v>
      </c>
      <c r="AS46" s="147">
        <v>0.27777777777777779</v>
      </c>
      <c r="AT46" s="147">
        <v>0.27777777777777779</v>
      </c>
      <c r="AU46" s="147">
        <v>0.31045751633986929</v>
      </c>
      <c r="AV46" s="147">
        <v>0.33333333333333331</v>
      </c>
      <c r="AW46" s="147">
        <v>0.28758169934640521</v>
      </c>
      <c r="AX46" s="147">
        <v>0.3202614379084967</v>
      </c>
      <c r="AY46" s="147">
        <v>0.31699346405228757</v>
      </c>
      <c r="AZ46" s="147">
        <v>0.2581699346405229</v>
      </c>
      <c r="BA46" s="147">
        <v>0.32679738562091504</v>
      </c>
      <c r="BB46" s="147">
        <v>0.26797385620915032</v>
      </c>
      <c r="BC46" s="151">
        <v>0.27450980392156865</v>
      </c>
      <c r="BD46" s="151">
        <v>0.31045751633986929</v>
      </c>
      <c r="BE46" s="151">
        <v>0.37581699346405228</v>
      </c>
      <c r="BF46" s="169">
        <v>0.31313131313131315</v>
      </c>
      <c r="BG46" s="192">
        <v>0.30364549225060028</v>
      </c>
      <c r="BH46" s="150">
        <v>0.3202614379084967</v>
      </c>
      <c r="BI46" s="193">
        <v>0.33333333333333331</v>
      </c>
      <c r="BJ46" s="192">
        <v>0.28431372549019607</v>
      </c>
      <c r="BK46" s="193">
        <v>0.3202614379084967</v>
      </c>
      <c r="BL46" s="142"/>
      <c r="BM46" s="168">
        <v>0.69607843137254899</v>
      </c>
      <c r="BN46" s="147">
        <v>0.72222222222222221</v>
      </c>
      <c r="BO46" s="147">
        <v>0.72222222222222221</v>
      </c>
      <c r="BP46" s="147">
        <v>0.68954248366013071</v>
      </c>
      <c r="BQ46" s="147">
        <v>0.66666666666666663</v>
      </c>
      <c r="BR46" s="147">
        <v>0.71241830065359479</v>
      </c>
      <c r="BS46" s="147">
        <v>0.6797385620915033</v>
      </c>
      <c r="BT46" s="147">
        <v>0.68300653594771243</v>
      </c>
      <c r="BU46" s="147">
        <v>0.74183006535947715</v>
      </c>
      <c r="BV46" s="147">
        <v>0.67320261437908502</v>
      </c>
      <c r="BW46" s="147">
        <v>0.73202614379084963</v>
      </c>
      <c r="BX46" s="151">
        <v>0.72549019607843135</v>
      </c>
      <c r="BY46" s="151">
        <v>0.68954248366013071</v>
      </c>
      <c r="BZ46" s="151">
        <v>0.62418300653594772</v>
      </c>
      <c r="CA46" s="169">
        <v>0.68686868686868685</v>
      </c>
      <c r="CB46" s="192">
        <v>0.69635450774939966</v>
      </c>
      <c r="CC46" s="150">
        <v>0.6797385620915033</v>
      </c>
      <c r="CD46" s="193">
        <v>0.66666666666666663</v>
      </c>
      <c r="CE46" s="192">
        <v>0.71568627450980393</v>
      </c>
      <c r="CF46" s="193">
        <v>0.6797385620915033</v>
      </c>
    </row>
    <row r="47" spans="1:84" ht="14.1" customHeight="1" x14ac:dyDescent="0.3">
      <c r="A47" s="153" t="s">
        <v>342</v>
      </c>
      <c r="B47" s="168">
        <v>0.45526315789473687</v>
      </c>
      <c r="C47" s="147">
        <v>0.46052631578947367</v>
      </c>
      <c r="D47" s="147">
        <v>0.50526315789473686</v>
      </c>
      <c r="E47" s="147">
        <v>0.48265895953757226</v>
      </c>
      <c r="F47" s="147">
        <v>0.47105263157894739</v>
      </c>
      <c r="G47" s="147">
        <v>0.45526315789473687</v>
      </c>
      <c r="H47" s="147">
        <v>0.46701846965699206</v>
      </c>
      <c r="I47" s="147">
        <v>0.47631578947368419</v>
      </c>
      <c r="J47" s="147">
        <v>0.4</v>
      </c>
      <c r="K47" s="147">
        <v>0.46052631578947367</v>
      </c>
      <c r="L47" s="147">
        <v>0.48548812664907653</v>
      </c>
      <c r="M47" s="151">
        <v>0.43157894736842106</v>
      </c>
      <c r="N47" s="151">
        <v>0.43684210526315792</v>
      </c>
      <c r="O47" s="151">
        <v>0.41578947368421054</v>
      </c>
      <c r="P47" s="151">
        <v>0.41192411924119243</v>
      </c>
      <c r="Q47" s="192">
        <v>0.45427206792853353</v>
      </c>
      <c r="R47" s="150">
        <v>0.42807017543859649</v>
      </c>
      <c r="S47" s="193">
        <v>0.42161204605845881</v>
      </c>
      <c r="T47" s="192">
        <v>0.44863915715539948</v>
      </c>
      <c r="U47" s="193">
        <v>0.42807017543859649</v>
      </c>
      <c r="W47" s="168">
        <v>0.3</v>
      </c>
      <c r="X47" s="147">
        <v>0.29473684210526313</v>
      </c>
      <c r="Y47" s="147">
        <v>0.25</v>
      </c>
      <c r="Z47" s="147">
        <v>0.25722543352601157</v>
      </c>
      <c r="AA47" s="147">
        <v>0.25526315789473686</v>
      </c>
      <c r="AB47" s="147">
        <v>0.29210526315789476</v>
      </c>
      <c r="AC47" s="147">
        <v>0.25329815303430081</v>
      </c>
      <c r="AD47" s="147">
        <v>0.23684210526315788</v>
      </c>
      <c r="AE47" s="147">
        <v>0.31578947368421051</v>
      </c>
      <c r="AF47" s="147">
        <v>0.25</v>
      </c>
      <c r="AG47" s="147">
        <v>0.21108179419525067</v>
      </c>
      <c r="AH47" s="151">
        <v>0.21842105263157896</v>
      </c>
      <c r="AI47" s="151">
        <v>0.28421052631578947</v>
      </c>
      <c r="AJ47" s="151">
        <v>0.22368421052631579</v>
      </c>
      <c r="AK47" s="169">
        <v>0.24932249322493225</v>
      </c>
      <c r="AL47" s="192">
        <v>0.25950822572085619</v>
      </c>
      <c r="AM47" s="150">
        <v>0.24210526315789474</v>
      </c>
      <c r="AN47" s="193">
        <v>0.25243578387953941</v>
      </c>
      <c r="AO47" s="192">
        <v>0.25899912203687447</v>
      </c>
      <c r="AP47" s="193">
        <v>0.24210526315789474</v>
      </c>
      <c r="AQ47" s="142"/>
      <c r="AR47" s="168">
        <v>0.24473684210526317</v>
      </c>
      <c r="AS47" s="147">
        <v>0.24473684210526317</v>
      </c>
      <c r="AT47" s="147">
        <v>0.24473684210526317</v>
      </c>
      <c r="AU47" s="147">
        <v>0.26011560693641617</v>
      </c>
      <c r="AV47" s="147">
        <v>0.27368421052631581</v>
      </c>
      <c r="AW47" s="147">
        <v>0.25263157894736843</v>
      </c>
      <c r="AX47" s="147">
        <v>0.27968337730870713</v>
      </c>
      <c r="AY47" s="147">
        <v>0.2868421052631579</v>
      </c>
      <c r="AZ47" s="147">
        <v>0.28421052631578947</v>
      </c>
      <c r="BA47" s="147">
        <v>0.28947368421052633</v>
      </c>
      <c r="BB47" s="147">
        <v>0.30343007915567283</v>
      </c>
      <c r="BC47" s="151">
        <v>0.35</v>
      </c>
      <c r="BD47" s="151">
        <v>0.27894736842105261</v>
      </c>
      <c r="BE47" s="151">
        <v>0.36052631578947369</v>
      </c>
      <c r="BF47" s="169">
        <v>0.33875338753387535</v>
      </c>
      <c r="BG47" s="192">
        <v>0.28621970635061028</v>
      </c>
      <c r="BH47" s="150">
        <v>0.3298245614035088</v>
      </c>
      <c r="BI47" s="193">
        <v>0.32595217006200178</v>
      </c>
      <c r="BJ47" s="192">
        <v>0.2923617208077261</v>
      </c>
      <c r="BK47" s="193">
        <v>0.3298245614035088</v>
      </c>
      <c r="BL47" s="142"/>
      <c r="BM47" s="168">
        <v>0.75526315789473686</v>
      </c>
      <c r="BN47" s="147">
        <v>0.75526315789473686</v>
      </c>
      <c r="BO47" s="147">
        <v>0.75526315789473686</v>
      </c>
      <c r="BP47" s="147">
        <v>0.73988439306358378</v>
      </c>
      <c r="BQ47" s="147">
        <v>0.72631578947368425</v>
      </c>
      <c r="BR47" s="147">
        <v>0.74736842105263157</v>
      </c>
      <c r="BS47" s="147">
        <v>0.72031662269129293</v>
      </c>
      <c r="BT47" s="147">
        <v>0.7131578947368421</v>
      </c>
      <c r="BU47" s="147">
        <v>0.71578947368421053</v>
      </c>
      <c r="BV47" s="147">
        <v>0.71052631578947367</v>
      </c>
      <c r="BW47" s="147">
        <v>0.69656992084432723</v>
      </c>
      <c r="BX47" s="151">
        <v>0.65</v>
      </c>
      <c r="BY47" s="151">
        <v>0.72105263157894739</v>
      </c>
      <c r="BZ47" s="151">
        <v>0.63947368421052631</v>
      </c>
      <c r="CA47" s="169">
        <v>0.66124661246612471</v>
      </c>
      <c r="CB47" s="192">
        <v>0.71378029364938966</v>
      </c>
      <c r="CC47" s="150">
        <v>0.6701754385964912</v>
      </c>
      <c r="CD47" s="193">
        <v>0.67404782993799828</v>
      </c>
      <c r="CE47" s="192">
        <v>0.70763827919227396</v>
      </c>
      <c r="CF47" s="193">
        <v>0.6701754385964912</v>
      </c>
    </row>
    <row r="48" spans="1:84" ht="14.1" customHeight="1" x14ac:dyDescent="0.3">
      <c r="A48" s="153" t="s">
        <v>343</v>
      </c>
      <c r="B48" s="168">
        <v>0.47619047619047616</v>
      </c>
      <c r="C48" s="147">
        <v>0.43947368421052629</v>
      </c>
      <c r="D48" s="147">
        <v>0.43421052631578949</v>
      </c>
      <c r="E48" s="147">
        <v>0.47105263157894739</v>
      </c>
      <c r="F48" s="147">
        <v>0.41315789473684211</v>
      </c>
      <c r="G48" s="147">
        <v>0.47105263157894739</v>
      </c>
      <c r="H48" s="147">
        <v>0.44736842105263158</v>
      </c>
      <c r="I48" s="147">
        <v>0.44063324538258575</v>
      </c>
      <c r="J48" s="147">
        <v>0.47631578947368419</v>
      </c>
      <c r="K48" s="147">
        <v>0.42105263157894735</v>
      </c>
      <c r="L48" s="147">
        <v>0.48941798941798942</v>
      </c>
      <c r="M48" s="148">
        <v>0.45526315789473687</v>
      </c>
      <c r="N48" s="151">
        <v>0.43157894736842106</v>
      </c>
      <c r="O48" s="151">
        <v>0.48028673835125446</v>
      </c>
      <c r="P48" s="151">
        <v>0.37940379403794039</v>
      </c>
      <c r="Q48" s="192">
        <v>0.44796704280852589</v>
      </c>
      <c r="R48" s="150">
        <v>0.45332050048123196</v>
      </c>
      <c r="S48" s="193">
        <v>0.42607003891050582</v>
      </c>
      <c r="T48" s="192">
        <v>0.45518453427065025</v>
      </c>
      <c r="U48" s="193">
        <v>0.45220030349013657</v>
      </c>
      <c r="W48" s="168">
        <v>0.30687830687830686</v>
      </c>
      <c r="X48" s="147">
        <v>0.30526315789473685</v>
      </c>
      <c r="Y48" s="147">
        <v>0.29473684210526313</v>
      </c>
      <c r="Z48" s="147">
        <v>0.25526315789473686</v>
      </c>
      <c r="AA48" s="147">
        <v>0.34210526315789475</v>
      </c>
      <c r="AB48" s="147">
        <v>0.28421052631578947</v>
      </c>
      <c r="AC48" s="147">
        <v>0.28421052631578947</v>
      </c>
      <c r="AD48" s="147">
        <v>0.28496042216358841</v>
      </c>
      <c r="AE48" s="147">
        <v>0.23157894736842105</v>
      </c>
      <c r="AF48" s="147">
        <v>0.28421052631578947</v>
      </c>
      <c r="AG48" s="147">
        <v>0.24867724867724866</v>
      </c>
      <c r="AH48" s="148">
        <v>0.25263157894736843</v>
      </c>
      <c r="AI48" s="151">
        <v>0.28947368421052633</v>
      </c>
      <c r="AJ48" s="151">
        <v>0.25089605734767023</v>
      </c>
      <c r="AK48" s="169">
        <v>0.24932249322493225</v>
      </c>
      <c r="AL48" s="192">
        <v>0.27816586064839693</v>
      </c>
      <c r="AM48" s="150">
        <v>0.26564003849855633</v>
      </c>
      <c r="AN48" s="193">
        <v>0.26459143968871596</v>
      </c>
      <c r="AO48" s="192">
        <v>0.26186291739894552</v>
      </c>
      <c r="AP48" s="193">
        <v>0.27314112291350529</v>
      </c>
      <c r="AQ48" s="142"/>
      <c r="AR48" s="168">
        <v>0.21693121693121692</v>
      </c>
      <c r="AS48" s="147">
        <v>0.25526315789473686</v>
      </c>
      <c r="AT48" s="147">
        <v>0.27105263157894738</v>
      </c>
      <c r="AU48" s="147">
        <v>0.27368421052631581</v>
      </c>
      <c r="AV48" s="147">
        <v>0.24473684210526317</v>
      </c>
      <c r="AW48" s="147">
        <v>0.24473684210526317</v>
      </c>
      <c r="AX48" s="147">
        <v>0.26842105263157895</v>
      </c>
      <c r="AY48" s="147">
        <v>0.27440633245382584</v>
      </c>
      <c r="AZ48" s="147">
        <v>0.29210526315789476</v>
      </c>
      <c r="BA48" s="147">
        <v>0.29473684210526313</v>
      </c>
      <c r="BB48" s="147">
        <v>0.26190476190476192</v>
      </c>
      <c r="BC48" s="148">
        <v>0.29210526315789476</v>
      </c>
      <c r="BD48" s="151">
        <v>0.27894736842105261</v>
      </c>
      <c r="BE48" s="151">
        <v>0.26881720430107525</v>
      </c>
      <c r="BF48" s="169">
        <v>0.37127371273712739</v>
      </c>
      <c r="BG48" s="192">
        <v>0.27386709654307717</v>
      </c>
      <c r="BH48" s="150">
        <v>0.28103946102021177</v>
      </c>
      <c r="BI48" s="193">
        <v>0.30933852140077822</v>
      </c>
      <c r="BJ48" s="192">
        <v>0.28295254833040423</v>
      </c>
      <c r="BK48" s="193">
        <v>0.27465857359635809</v>
      </c>
      <c r="BL48" s="142"/>
      <c r="BM48" s="168">
        <v>0.78306878306878303</v>
      </c>
      <c r="BN48" s="147">
        <v>0.74473684210526314</v>
      </c>
      <c r="BO48" s="147">
        <v>0.72894736842105268</v>
      </c>
      <c r="BP48" s="147">
        <v>0.72631578947368425</v>
      </c>
      <c r="BQ48" s="147">
        <v>0.75526315789473686</v>
      </c>
      <c r="BR48" s="147">
        <v>0.75526315789473686</v>
      </c>
      <c r="BS48" s="147">
        <v>0.73157894736842111</v>
      </c>
      <c r="BT48" s="147">
        <v>0.72559366754617416</v>
      </c>
      <c r="BU48" s="147">
        <v>0.70789473684210524</v>
      </c>
      <c r="BV48" s="147">
        <v>0.70526315789473681</v>
      </c>
      <c r="BW48" s="147">
        <v>0.73809523809523814</v>
      </c>
      <c r="BX48" s="148">
        <v>0.70789473684210524</v>
      </c>
      <c r="BY48" s="151">
        <v>0.72105263157894739</v>
      </c>
      <c r="BZ48" s="151">
        <v>0.73118279569892475</v>
      </c>
      <c r="CA48" s="169">
        <v>0.62872628726287261</v>
      </c>
      <c r="CB48" s="192">
        <v>0.72613290345692283</v>
      </c>
      <c r="CC48" s="150">
        <v>0.71896053897978829</v>
      </c>
      <c r="CD48" s="193">
        <v>0.69066147859922178</v>
      </c>
      <c r="CE48" s="192">
        <v>0.71704745166959583</v>
      </c>
      <c r="CF48" s="193">
        <v>0.72534142640364185</v>
      </c>
    </row>
    <row r="49" spans="1:84" ht="14.1" customHeight="1" x14ac:dyDescent="0.3">
      <c r="A49" s="153" t="s">
        <v>344</v>
      </c>
      <c r="B49" s="168">
        <v>0.50308641975308643</v>
      </c>
      <c r="C49" s="147">
        <v>0.4735202492211838</v>
      </c>
      <c r="D49" s="147">
        <v>0.47588424437299037</v>
      </c>
      <c r="E49" s="147">
        <v>0.49679487179487181</v>
      </c>
      <c r="F49" s="147">
        <v>0.52733118971061088</v>
      </c>
      <c r="G49" s="147">
        <v>0.50641025641025639</v>
      </c>
      <c r="H49" s="147">
        <v>0.44551282051282054</v>
      </c>
      <c r="I49" s="147">
        <v>0.47266881028938906</v>
      </c>
      <c r="J49" s="147">
        <v>0.45016077170418006</v>
      </c>
      <c r="K49" s="147">
        <v>0.44694533762057875</v>
      </c>
      <c r="L49" s="147">
        <v>0.45980707395498394</v>
      </c>
      <c r="M49" s="148">
        <v>0.45192307692307693</v>
      </c>
      <c r="N49" s="151">
        <v>0.50482315112540188</v>
      </c>
      <c r="O49" s="151">
        <v>0.51948051948051943</v>
      </c>
      <c r="P49" s="151">
        <v>0.41558441558441561</v>
      </c>
      <c r="Q49" s="192">
        <v>0.47602516814927315</v>
      </c>
      <c r="R49" s="150">
        <v>0.48946135831381732</v>
      </c>
      <c r="S49" s="193">
        <v>0.47647058823529409</v>
      </c>
      <c r="T49" s="192">
        <v>0.45289079229122053</v>
      </c>
      <c r="U49" s="193">
        <v>0.51107011070110697</v>
      </c>
      <c r="W49" s="168">
        <v>0.23765432098765432</v>
      </c>
      <c r="X49" s="147">
        <v>0.22741433021806853</v>
      </c>
      <c r="Y49" s="147">
        <v>0.25080385852090031</v>
      </c>
      <c r="Z49" s="147">
        <v>0.20192307692307693</v>
      </c>
      <c r="AA49" s="147">
        <v>0.22829581993569131</v>
      </c>
      <c r="AB49" s="147">
        <v>0.20512820512820512</v>
      </c>
      <c r="AC49" s="147">
        <v>0.25</v>
      </c>
      <c r="AD49" s="147">
        <v>0.27331189710610931</v>
      </c>
      <c r="AE49" s="147">
        <v>0.24115755627009647</v>
      </c>
      <c r="AF49" s="147">
        <v>0.24437299035369775</v>
      </c>
      <c r="AG49" s="147">
        <v>0.2347266881028939</v>
      </c>
      <c r="AH49" s="148">
        <v>0.23397435897435898</v>
      </c>
      <c r="AI49" s="151">
        <v>0.19614147909967847</v>
      </c>
      <c r="AJ49" s="151">
        <v>0.20779220779220781</v>
      </c>
      <c r="AK49" s="169">
        <v>0.25324675324675322</v>
      </c>
      <c r="AL49" s="192">
        <v>0.23280538077674115</v>
      </c>
      <c r="AM49" s="150">
        <v>0.21311475409836064</v>
      </c>
      <c r="AN49" s="193">
        <v>0.22</v>
      </c>
      <c r="AO49" s="192">
        <v>0.23768736616702354</v>
      </c>
      <c r="AP49" s="193">
        <v>0.2011070110701107</v>
      </c>
      <c r="AQ49" s="142"/>
      <c r="AR49" s="168">
        <v>0.25925925925925924</v>
      </c>
      <c r="AS49" s="147">
        <v>0.29906542056074764</v>
      </c>
      <c r="AT49" s="147">
        <v>0.27331189710610931</v>
      </c>
      <c r="AU49" s="147">
        <v>0.30128205128205127</v>
      </c>
      <c r="AV49" s="147">
        <v>0.24437299035369775</v>
      </c>
      <c r="AW49" s="147">
        <v>0.28846153846153844</v>
      </c>
      <c r="AX49" s="147">
        <v>0.30448717948717946</v>
      </c>
      <c r="AY49" s="147">
        <v>0.25401929260450162</v>
      </c>
      <c r="AZ49" s="147">
        <v>0.3086816720257235</v>
      </c>
      <c r="BA49" s="147">
        <v>0.3086816720257235</v>
      </c>
      <c r="BB49" s="147">
        <v>0.30546623794212219</v>
      </c>
      <c r="BC49" s="148">
        <v>0.3141025641025641</v>
      </c>
      <c r="BD49" s="151">
        <v>0.29903536977491962</v>
      </c>
      <c r="BE49" s="151">
        <v>0.27272727272727271</v>
      </c>
      <c r="BF49" s="169">
        <v>0.33116883116883117</v>
      </c>
      <c r="BG49" s="192">
        <v>0.29116945107398567</v>
      </c>
      <c r="BH49" s="150">
        <v>0.29742388758782201</v>
      </c>
      <c r="BI49" s="193">
        <v>0.30352941176470588</v>
      </c>
      <c r="BJ49" s="192">
        <v>0.30942184154175589</v>
      </c>
      <c r="BK49" s="193">
        <v>0.28782287822878228</v>
      </c>
      <c r="BL49" s="142"/>
      <c r="BM49" s="168">
        <v>0.7407407407407407</v>
      </c>
      <c r="BN49" s="147">
        <v>0.7009345794392523</v>
      </c>
      <c r="BO49" s="147">
        <v>0.72668810289389063</v>
      </c>
      <c r="BP49" s="147">
        <v>0.69871794871794868</v>
      </c>
      <c r="BQ49" s="147">
        <v>0.75562700964630225</v>
      </c>
      <c r="BR49" s="147">
        <v>0.71153846153846156</v>
      </c>
      <c r="BS49" s="147">
        <v>0.69551282051282048</v>
      </c>
      <c r="BT49" s="147">
        <v>0.74598070739549838</v>
      </c>
      <c r="BU49" s="147">
        <v>0.6913183279742765</v>
      </c>
      <c r="BV49" s="147">
        <v>0.6913183279742765</v>
      </c>
      <c r="BW49" s="147">
        <v>0.69453376205787787</v>
      </c>
      <c r="BX49" s="148">
        <v>0.6858974358974359</v>
      </c>
      <c r="BY49" s="151">
        <v>0.70096463022508038</v>
      </c>
      <c r="BZ49" s="151">
        <v>0.72727272727272729</v>
      </c>
      <c r="CA49" s="169">
        <v>0.66883116883116878</v>
      </c>
      <c r="CB49" s="192">
        <v>0.70883054892601427</v>
      </c>
      <c r="CC49" s="150">
        <v>0.70257611241217799</v>
      </c>
      <c r="CD49" s="193">
        <v>0.69647058823529406</v>
      </c>
      <c r="CE49" s="192">
        <v>0.69057815845824411</v>
      </c>
      <c r="CF49" s="193">
        <v>0.71217712177121772</v>
      </c>
    </row>
    <row r="50" spans="1:84" ht="14.1" customHeight="1" thickBot="1" x14ac:dyDescent="0.35">
      <c r="A50" s="154" t="s">
        <v>345</v>
      </c>
      <c r="B50" s="168">
        <v>0.46666666666666667</v>
      </c>
      <c r="C50" s="147">
        <v>0.49372384937238495</v>
      </c>
      <c r="D50" s="147">
        <v>0.38750000000000001</v>
      </c>
      <c r="E50" s="147">
        <v>0.46025104602510458</v>
      </c>
      <c r="F50" s="147">
        <v>0.45833333333333331</v>
      </c>
      <c r="G50" s="147">
        <v>0.43304843304843305</v>
      </c>
      <c r="H50" s="147">
        <v>0.46861924686192469</v>
      </c>
      <c r="I50" s="147">
        <v>0.43933054393305437</v>
      </c>
      <c r="J50" s="147">
        <v>0.44166666666666665</v>
      </c>
      <c r="K50" s="147">
        <v>0.40833333333333333</v>
      </c>
      <c r="L50" s="147">
        <v>0.46666666666666667</v>
      </c>
      <c r="M50" s="148">
        <v>0.41249999999999998</v>
      </c>
      <c r="N50" s="148">
        <v>0.42916666666666664</v>
      </c>
      <c r="O50" s="151">
        <v>0.36016949152542371</v>
      </c>
      <c r="P50" s="151">
        <v>0.48319327731092437</v>
      </c>
      <c r="Q50" s="194">
        <v>0.44042150770062144</v>
      </c>
      <c r="R50" s="195">
        <v>0.40083798882681565</v>
      </c>
      <c r="S50" s="196">
        <v>0.42436974789915966</v>
      </c>
      <c r="T50" s="194">
        <v>0.43611111111111112</v>
      </c>
      <c r="U50" s="196">
        <v>0.36016949152542371</v>
      </c>
      <c r="W50" s="170">
        <v>0.31666666666666665</v>
      </c>
      <c r="X50" s="171">
        <v>0.30543933054393307</v>
      </c>
      <c r="Y50" s="171">
        <v>0.3125</v>
      </c>
      <c r="Z50" s="171">
        <v>0.24686192468619247</v>
      </c>
      <c r="AA50" s="171">
        <v>0.28749999999999998</v>
      </c>
      <c r="AB50" s="171">
        <v>0.29629629629629628</v>
      </c>
      <c r="AC50" s="171">
        <v>0.22594142259414227</v>
      </c>
      <c r="AD50" s="171">
        <v>0.25523012552301255</v>
      </c>
      <c r="AE50" s="171">
        <v>0.25416666666666665</v>
      </c>
      <c r="AF50" s="171">
        <v>0.27916666666666667</v>
      </c>
      <c r="AG50" s="171">
        <v>0.27083333333333331</v>
      </c>
      <c r="AH50" s="172">
        <v>0.27916666666666667</v>
      </c>
      <c r="AI50" s="172">
        <v>0.29166666666666669</v>
      </c>
      <c r="AJ50" s="173">
        <v>0.27542372881355931</v>
      </c>
      <c r="AK50" s="174">
        <v>0.21008403361344538</v>
      </c>
      <c r="AL50" s="194">
        <v>0.27452039989192112</v>
      </c>
      <c r="AM50" s="195">
        <v>0.28212290502793297</v>
      </c>
      <c r="AN50" s="196">
        <v>0.25910364145658266</v>
      </c>
      <c r="AO50" s="194">
        <v>0.28055555555555556</v>
      </c>
      <c r="AP50" s="196">
        <v>0.27542372881355931</v>
      </c>
      <c r="AQ50" s="142"/>
      <c r="AR50" s="170">
        <v>0.21666666666666667</v>
      </c>
      <c r="AS50" s="171">
        <v>0.20083682008368201</v>
      </c>
      <c r="AT50" s="171">
        <v>0.3</v>
      </c>
      <c r="AU50" s="171">
        <v>0.29288702928870292</v>
      </c>
      <c r="AV50" s="171">
        <v>0.25416666666666665</v>
      </c>
      <c r="AW50" s="171">
        <v>0.27065527065527067</v>
      </c>
      <c r="AX50" s="171">
        <v>0.30543933054393307</v>
      </c>
      <c r="AY50" s="171">
        <v>0.30543933054393307</v>
      </c>
      <c r="AZ50" s="171">
        <v>0.30416666666666664</v>
      </c>
      <c r="BA50" s="171">
        <v>0.3125</v>
      </c>
      <c r="BB50" s="171">
        <v>0.26250000000000001</v>
      </c>
      <c r="BC50" s="172">
        <v>0.30833333333333335</v>
      </c>
      <c r="BD50" s="172">
        <v>0.27916666666666667</v>
      </c>
      <c r="BE50" s="173">
        <v>0.36440677966101692</v>
      </c>
      <c r="BF50" s="174">
        <v>0.30672268907563027</v>
      </c>
      <c r="BG50" s="194">
        <v>0.28505809240745744</v>
      </c>
      <c r="BH50" s="195">
        <v>0.31703910614525138</v>
      </c>
      <c r="BI50" s="196">
        <v>0.31652661064425769</v>
      </c>
      <c r="BJ50" s="194">
        <v>0.28333333333333333</v>
      </c>
      <c r="BK50" s="196">
        <v>0.36440677966101692</v>
      </c>
      <c r="BL50" s="142"/>
      <c r="BM50" s="170">
        <v>0.78333333333333333</v>
      </c>
      <c r="BN50" s="171">
        <v>0.79916317991631802</v>
      </c>
      <c r="BO50" s="171">
        <v>0.7</v>
      </c>
      <c r="BP50" s="171">
        <v>0.70711297071129708</v>
      </c>
      <c r="BQ50" s="171">
        <v>0.74583333333333335</v>
      </c>
      <c r="BR50" s="171">
        <v>0.72934472934472938</v>
      </c>
      <c r="BS50" s="171">
        <v>0.69456066945606698</v>
      </c>
      <c r="BT50" s="171">
        <v>0.69456066945606698</v>
      </c>
      <c r="BU50" s="171">
        <v>0.6958333333333333</v>
      </c>
      <c r="BV50" s="171">
        <v>0.6875</v>
      </c>
      <c r="BW50" s="171">
        <v>0.73750000000000004</v>
      </c>
      <c r="BX50" s="172">
        <v>0.69166666666666665</v>
      </c>
      <c r="BY50" s="172">
        <v>0.72083333333333333</v>
      </c>
      <c r="BZ50" s="173">
        <v>0.63559322033898302</v>
      </c>
      <c r="CA50" s="174">
        <v>0.69327731092436973</v>
      </c>
      <c r="CB50" s="194">
        <v>0.7149419075925425</v>
      </c>
      <c r="CC50" s="195">
        <v>0.68296089385474856</v>
      </c>
      <c r="CD50" s="196">
        <v>0.68347338935574231</v>
      </c>
      <c r="CE50" s="194">
        <v>0.71666666666666667</v>
      </c>
      <c r="CF50" s="196">
        <v>0.63559322033898302</v>
      </c>
    </row>
    <row r="51" spans="1:84" s="145" customFormat="1" ht="14.1" customHeight="1" thickBot="1" x14ac:dyDescent="0.35">
      <c r="A51" s="175" t="s">
        <v>334</v>
      </c>
      <c r="B51" s="176">
        <v>0.47052556818181818</v>
      </c>
      <c r="C51" s="177">
        <v>0.471671388101983</v>
      </c>
      <c r="D51" s="177">
        <v>0.47246891651865008</v>
      </c>
      <c r="E51" s="177">
        <v>0.47985611510791365</v>
      </c>
      <c r="F51" s="177">
        <v>0.47725657427149965</v>
      </c>
      <c r="G51" s="177">
        <v>0.46190638879398704</v>
      </c>
      <c r="H51" s="177">
        <v>0.45842217484008529</v>
      </c>
      <c r="I51" s="177">
        <v>0.47209384998222537</v>
      </c>
      <c r="J51" s="177">
        <v>0.45683836589698046</v>
      </c>
      <c r="K51" s="177">
        <v>0.45095948827292109</v>
      </c>
      <c r="L51" s="177">
        <v>0.47677349657904211</v>
      </c>
      <c r="M51" s="178">
        <v>0.45376955903271693</v>
      </c>
      <c r="N51" s="178">
        <v>0.46205200281096276</v>
      </c>
      <c r="O51" s="178">
        <v>0.4468976018271793</v>
      </c>
      <c r="P51" s="178">
        <v>0.41180679785330948</v>
      </c>
      <c r="Q51" s="176">
        <v>0.46161704958540234</v>
      </c>
      <c r="R51" s="177">
        <v>0.45443572721786363</v>
      </c>
      <c r="S51" s="197">
        <v>0.44025157232704404</v>
      </c>
      <c r="T51" s="176">
        <v>0.46001683501683499</v>
      </c>
      <c r="U51" s="197">
        <v>0.44487594390507013</v>
      </c>
      <c r="V51" s="143"/>
      <c r="W51" s="176">
        <v>0.27627840909090912</v>
      </c>
      <c r="X51" s="177">
        <v>0.26664305949008499</v>
      </c>
      <c r="Y51" s="177">
        <v>0.26003552397868562</v>
      </c>
      <c r="Z51" s="177">
        <v>0.25</v>
      </c>
      <c r="AA51" s="177">
        <v>0.26012793176972282</v>
      </c>
      <c r="AB51" s="177">
        <v>0.26204304748889651</v>
      </c>
      <c r="AC51" s="177">
        <v>0.26012793176972282</v>
      </c>
      <c r="AD51" s="177">
        <v>0.23817987913259864</v>
      </c>
      <c r="AE51" s="177">
        <v>0.2547069271758437</v>
      </c>
      <c r="AF51" s="177">
        <v>0.25515280739161333</v>
      </c>
      <c r="AG51" s="177">
        <v>0.23982715160244869</v>
      </c>
      <c r="AH51" s="178">
        <v>0.24893314366998578</v>
      </c>
      <c r="AI51" s="178">
        <v>0.24595924104005623</v>
      </c>
      <c r="AJ51" s="178">
        <v>0.24438523030072326</v>
      </c>
      <c r="AK51" s="179">
        <v>0.25295169946332735</v>
      </c>
      <c r="AL51" s="176">
        <v>0.25443702630140891</v>
      </c>
      <c r="AM51" s="177">
        <v>0.24646952323476162</v>
      </c>
      <c r="AN51" s="197">
        <v>0.24782293178519593</v>
      </c>
      <c r="AO51" s="176">
        <v>0.24761503928170595</v>
      </c>
      <c r="AP51" s="197">
        <v>0.25048543689320391</v>
      </c>
      <c r="AQ51" s="143"/>
      <c r="AR51" s="176">
        <v>0.25319602272727271</v>
      </c>
      <c r="AS51" s="177">
        <v>0.26168555240793201</v>
      </c>
      <c r="AT51" s="177">
        <v>0.26749555950266429</v>
      </c>
      <c r="AU51" s="177">
        <v>0.27014388489208635</v>
      </c>
      <c r="AV51" s="177">
        <v>0.26261549395877753</v>
      </c>
      <c r="AW51" s="177">
        <v>0.2760505637171165</v>
      </c>
      <c r="AX51" s="177">
        <v>0.28144989339019189</v>
      </c>
      <c r="AY51" s="177">
        <v>0.289726270885176</v>
      </c>
      <c r="AZ51" s="177">
        <v>0.28845470692717584</v>
      </c>
      <c r="BA51" s="177">
        <v>0.29388770433546552</v>
      </c>
      <c r="BB51" s="177">
        <v>0.28339935181850917</v>
      </c>
      <c r="BC51" s="178">
        <v>0.29729729729729731</v>
      </c>
      <c r="BD51" s="178">
        <v>0.29198875614898101</v>
      </c>
      <c r="BE51" s="178">
        <v>0.30871716787209746</v>
      </c>
      <c r="BF51" s="179">
        <v>0.33524150268336317</v>
      </c>
      <c r="BG51" s="176">
        <v>0.2839459241131887</v>
      </c>
      <c r="BH51" s="177">
        <v>0.29909474954737475</v>
      </c>
      <c r="BI51" s="197">
        <v>0.31192549588776003</v>
      </c>
      <c r="BJ51" s="176">
        <v>0.29236812570145904</v>
      </c>
      <c r="BK51" s="197">
        <v>0.30463861920172602</v>
      </c>
      <c r="BL51" s="143"/>
      <c r="BM51" s="176">
        <v>0.74680397727272729</v>
      </c>
      <c r="BN51" s="177">
        <v>0.73831444759206799</v>
      </c>
      <c r="BO51" s="177">
        <v>0.73250444049733565</v>
      </c>
      <c r="BP51" s="177">
        <v>0.72985611510791371</v>
      </c>
      <c r="BQ51" s="177">
        <v>0.73738450604122241</v>
      </c>
      <c r="BR51" s="177">
        <v>0.72394943628288355</v>
      </c>
      <c r="BS51" s="177">
        <v>0.71855010660980811</v>
      </c>
      <c r="BT51" s="177">
        <v>0.710273729114824</v>
      </c>
      <c r="BU51" s="177">
        <v>0.7115452930728241</v>
      </c>
      <c r="BV51" s="177">
        <v>0.70611229566453448</v>
      </c>
      <c r="BW51" s="177">
        <v>0.71660064818149083</v>
      </c>
      <c r="BX51" s="178">
        <v>0.70270270270270274</v>
      </c>
      <c r="BY51" s="178">
        <v>0.70801124385101899</v>
      </c>
      <c r="BZ51" s="178">
        <v>0.69128283212790254</v>
      </c>
      <c r="CA51" s="179">
        <v>0.66475849731663683</v>
      </c>
      <c r="CB51" s="176">
        <v>0.71605407588681125</v>
      </c>
      <c r="CC51" s="177">
        <v>0.70090525045262519</v>
      </c>
      <c r="CD51" s="197">
        <v>0.68807450411223992</v>
      </c>
      <c r="CE51" s="176">
        <v>0.70763187429854102</v>
      </c>
      <c r="CF51" s="197">
        <v>0.69536138079827403</v>
      </c>
    </row>
    <row r="52" spans="1:84" ht="27.9" customHeight="1" thickBot="1" x14ac:dyDescent="0.35"/>
    <row r="53" spans="1:84" ht="14.1" customHeight="1" x14ac:dyDescent="0.3">
      <c r="B53" s="253" t="s">
        <v>233</v>
      </c>
      <c r="C53" s="254"/>
      <c r="D53" s="254"/>
      <c r="E53" s="254"/>
      <c r="F53" s="254"/>
      <c r="G53" s="254"/>
      <c r="H53" s="254"/>
      <c r="I53" s="254"/>
      <c r="J53" s="254"/>
      <c r="K53" s="254"/>
      <c r="L53" s="254"/>
      <c r="M53" s="254"/>
      <c r="N53" s="254"/>
      <c r="O53" s="254"/>
      <c r="P53" s="254"/>
      <c r="Q53" s="254"/>
      <c r="R53" s="254"/>
      <c r="S53" s="254"/>
      <c r="T53" s="162"/>
      <c r="U53" s="167"/>
      <c r="W53" s="255" t="s">
        <v>230</v>
      </c>
      <c r="X53" s="256"/>
      <c r="Y53" s="256"/>
      <c r="Z53" s="256"/>
      <c r="AA53" s="256"/>
      <c r="AB53" s="256"/>
      <c r="AC53" s="256"/>
      <c r="AD53" s="256"/>
      <c r="AE53" s="256"/>
      <c r="AF53" s="256"/>
      <c r="AG53" s="256"/>
      <c r="AH53" s="256"/>
      <c r="AI53" s="256"/>
      <c r="AJ53" s="256"/>
      <c r="AK53" s="256"/>
      <c r="AL53" s="256"/>
      <c r="AM53" s="256"/>
      <c r="AN53" s="256"/>
      <c r="AO53" s="198"/>
      <c r="AP53" s="199"/>
      <c r="AQ53" s="138"/>
      <c r="AR53" s="257" t="s">
        <v>231</v>
      </c>
      <c r="AS53" s="258"/>
      <c r="AT53" s="258"/>
      <c r="AU53" s="258"/>
      <c r="AV53" s="258"/>
      <c r="AW53" s="258"/>
      <c r="AX53" s="258"/>
      <c r="AY53" s="258"/>
      <c r="AZ53" s="258"/>
      <c r="BA53" s="258"/>
      <c r="BB53" s="258"/>
      <c r="BC53" s="258"/>
      <c r="BD53" s="258"/>
      <c r="BE53" s="258"/>
      <c r="BF53" s="258"/>
      <c r="BG53" s="258"/>
      <c r="BH53" s="258"/>
      <c r="BI53" s="258"/>
      <c r="BJ53" s="200"/>
      <c r="BK53" s="201"/>
      <c r="BL53" s="138"/>
      <c r="BM53" s="251" t="s">
        <v>232</v>
      </c>
      <c r="BN53" s="252"/>
      <c r="BO53" s="252"/>
      <c r="BP53" s="252"/>
      <c r="BQ53" s="252"/>
      <c r="BR53" s="252"/>
      <c r="BS53" s="252"/>
      <c r="BT53" s="252"/>
      <c r="BU53" s="252"/>
      <c r="BV53" s="252"/>
      <c r="BW53" s="252"/>
      <c r="BX53" s="252"/>
      <c r="BY53" s="252"/>
      <c r="BZ53" s="252"/>
      <c r="CA53" s="252"/>
      <c r="CB53" s="252"/>
      <c r="CC53" s="252"/>
      <c r="CD53" s="252"/>
      <c r="CE53" s="202"/>
      <c r="CF53" s="203"/>
    </row>
    <row r="54" spans="1:84" s="141" customFormat="1" ht="14.1" customHeight="1" thickBot="1" x14ac:dyDescent="0.35">
      <c r="A54" s="139" t="s">
        <v>137</v>
      </c>
      <c r="B54" s="163">
        <v>2007</v>
      </c>
      <c r="C54" s="164">
        <v>2008</v>
      </c>
      <c r="D54" s="164">
        <v>2009</v>
      </c>
      <c r="E54" s="164">
        <v>2010</v>
      </c>
      <c r="F54" s="164">
        <v>2011</v>
      </c>
      <c r="G54" s="164">
        <v>2012</v>
      </c>
      <c r="H54" s="164">
        <v>2013</v>
      </c>
      <c r="I54" s="164">
        <v>2014</v>
      </c>
      <c r="J54" s="164">
        <v>2015</v>
      </c>
      <c r="K54" s="164">
        <v>2016</v>
      </c>
      <c r="L54" s="164">
        <v>2017</v>
      </c>
      <c r="M54" s="164">
        <v>2018</v>
      </c>
      <c r="N54" s="164">
        <v>2019</v>
      </c>
      <c r="O54" s="164">
        <v>2020</v>
      </c>
      <c r="P54" s="165">
        <v>2021</v>
      </c>
      <c r="Q54" s="166" t="s">
        <v>331</v>
      </c>
      <c r="R54" s="166" t="s">
        <v>335</v>
      </c>
      <c r="S54" s="166" t="s">
        <v>336</v>
      </c>
      <c r="T54" s="223" t="s">
        <v>415</v>
      </c>
      <c r="U54" s="225" t="s">
        <v>416</v>
      </c>
      <c r="V54" s="146"/>
      <c r="W54" s="163">
        <v>2007</v>
      </c>
      <c r="X54" s="164">
        <v>2008</v>
      </c>
      <c r="Y54" s="164">
        <v>2009</v>
      </c>
      <c r="Z54" s="164">
        <v>2010</v>
      </c>
      <c r="AA54" s="164">
        <v>2011</v>
      </c>
      <c r="AB54" s="164">
        <v>2012</v>
      </c>
      <c r="AC54" s="164">
        <v>2013</v>
      </c>
      <c r="AD54" s="164">
        <v>2014</v>
      </c>
      <c r="AE54" s="164">
        <v>2015</v>
      </c>
      <c r="AF54" s="164">
        <v>2016</v>
      </c>
      <c r="AG54" s="164">
        <v>2017</v>
      </c>
      <c r="AH54" s="164">
        <v>2018</v>
      </c>
      <c r="AI54" s="164">
        <v>2019</v>
      </c>
      <c r="AJ54" s="164">
        <v>2020</v>
      </c>
      <c r="AK54" s="165">
        <v>2021</v>
      </c>
      <c r="AL54" s="166" t="s">
        <v>331</v>
      </c>
      <c r="AM54" s="166" t="s">
        <v>335</v>
      </c>
      <c r="AN54" s="166" t="s">
        <v>336</v>
      </c>
      <c r="AO54" s="223" t="s">
        <v>415</v>
      </c>
      <c r="AP54" s="225" t="s">
        <v>416</v>
      </c>
      <c r="AQ54" s="140"/>
      <c r="AR54" s="163">
        <v>2007</v>
      </c>
      <c r="AS54" s="164">
        <v>2008</v>
      </c>
      <c r="AT54" s="164">
        <v>2009</v>
      </c>
      <c r="AU54" s="164">
        <v>2010</v>
      </c>
      <c r="AV54" s="164">
        <v>2011</v>
      </c>
      <c r="AW54" s="164">
        <v>2012</v>
      </c>
      <c r="AX54" s="164">
        <v>2013</v>
      </c>
      <c r="AY54" s="164">
        <v>2014</v>
      </c>
      <c r="AZ54" s="164">
        <v>2015</v>
      </c>
      <c r="BA54" s="164">
        <v>2016</v>
      </c>
      <c r="BB54" s="164">
        <v>2017</v>
      </c>
      <c r="BC54" s="164">
        <v>2018</v>
      </c>
      <c r="BD54" s="164">
        <v>2019</v>
      </c>
      <c r="BE54" s="164">
        <v>2020</v>
      </c>
      <c r="BF54" s="165">
        <v>2021</v>
      </c>
      <c r="BG54" s="166" t="s">
        <v>331</v>
      </c>
      <c r="BH54" s="166" t="s">
        <v>335</v>
      </c>
      <c r="BI54" s="166" t="s">
        <v>336</v>
      </c>
      <c r="BJ54" s="223" t="s">
        <v>415</v>
      </c>
      <c r="BK54" s="225" t="s">
        <v>416</v>
      </c>
      <c r="BL54" s="140"/>
      <c r="BM54" s="163">
        <v>2007</v>
      </c>
      <c r="BN54" s="164">
        <v>2008</v>
      </c>
      <c r="BO54" s="164">
        <v>2009</v>
      </c>
      <c r="BP54" s="164">
        <v>2010</v>
      </c>
      <c r="BQ54" s="164">
        <v>2011</v>
      </c>
      <c r="BR54" s="164">
        <v>2012</v>
      </c>
      <c r="BS54" s="164">
        <v>2013</v>
      </c>
      <c r="BT54" s="164">
        <v>2014</v>
      </c>
      <c r="BU54" s="164">
        <v>2015</v>
      </c>
      <c r="BV54" s="164">
        <v>2016</v>
      </c>
      <c r="BW54" s="164">
        <v>2017</v>
      </c>
      <c r="BX54" s="164">
        <v>2018</v>
      </c>
      <c r="BY54" s="164">
        <v>2019</v>
      </c>
      <c r="BZ54" s="164">
        <v>2020</v>
      </c>
      <c r="CA54" s="165">
        <v>2021</v>
      </c>
      <c r="CB54" s="166" t="s">
        <v>331</v>
      </c>
      <c r="CC54" s="166" t="s">
        <v>335</v>
      </c>
      <c r="CD54" s="166" t="s">
        <v>336</v>
      </c>
      <c r="CE54" s="223" t="s">
        <v>415</v>
      </c>
      <c r="CF54" s="225" t="s">
        <v>416</v>
      </c>
    </row>
    <row r="55" spans="1:84" ht="14.1" customHeight="1" x14ac:dyDescent="0.3">
      <c r="A55" s="152" t="s">
        <v>337</v>
      </c>
      <c r="B55" s="168">
        <v>0.22872340425531915</v>
      </c>
      <c r="C55" s="147">
        <v>0.23737373737373738</v>
      </c>
      <c r="D55" s="147">
        <v>0.27272727272727271</v>
      </c>
      <c r="E55" s="147">
        <v>0.23737373737373738</v>
      </c>
      <c r="F55" s="147">
        <v>0.27411167512690354</v>
      </c>
      <c r="G55" s="147">
        <v>0.29797979797979796</v>
      </c>
      <c r="H55" s="147">
        <v>0.29797979797979796</v>
      </c>
      <c r="I55" s="147">
        <v>0.19191919191919191</v>
      </c>
      <c r="J55" s="147">
        <v>0.24747474747474749</v>
      </c>
      <c r="K55" s="147">
        <v>0.21717171717171718</v>
      </c>
      <c r="L55" s="147">
        <v>0.23312883435582821</v>
      </c>
      <c r="M55" s="148">
        <v>0.23195876288659795</v>
      </c>
      <c r="N55" s="148">
        <v>0.21875</v>
      </c>
      <c r="O55" s="148">
        <v>0.25454545454545452</v>
      </c>
      <c r="P55" s="148">
        <v>0.25806451612903225</v>
      </c>
      <c r="Q55" s="192">
        <v>0.24677588009759499</v>
      </c>
      <c r="R55" s="150">
        <v>0.23411978221415608</v>
      </c>
      <c r="S55" s="193">
        <v>0.24309392265193369</v>
      </c>
      <c r="T55" s="150"/>
      <c r="U55" s="150"/>
      <c r="W55" s="168">
        <v>0.38297872340425532</v>
      </c>
      <c r="X55" s="147">
        <v>0.39898989898989901</v>
      </c>
      <c r="Y55" s="147">
        <v>0.35858585858585856</v>
      </c>
      <c r="Z55" s="147">
        <v>0.39393939393939392</v>
      </c>
      <c r="AA55" s="147">
        <v>0.43147208121827413</v>
      </c>
      <c r="AB55" s="147">
        <v>0.38383838383838381</v>
      </c>
      <c r="AC55" s="147">
        <v>0.37878787878787878</v>
      </c>
      <c r="AD55" s="147">
        <v>0.39898989898989901</v>
      </c>
      <c r="AE55" s="147">
        <v>0.36363636363636365</v>
      </c>
      <c r="AF55" s="147">
        <v>0.34343434343434343</v>
      </c>
      <c r="AG55" s="147">
        <v>0.38036809815950923</v>
      </c>
      <c r="AH55" s="148">
        <v>0.40206185567010311</v>
      </c>
      <c r="AI55" s="148">
        <v>0.40625</v>
      </c>
      <c r="AJ55" s="148">
        <v>0.38787878787878788</v>
      </c>
      <c r="AK55" s="226">
        <v>0.38172043010752688</v>
      </c>
      <c r="AL55" s="192">
        <v>0.38619728128267689</v>
      </c>
      <c r="AM55" s="150">
        <v>0.39927404718693282</v>
      </c>
      <c r="AN55" s="193">
        <v>0.39226519337016574</v>
      </c>
      <c r="AO55" s="150"/>
      <c r="AP55" s="150"/>
      <c r="AQ55" s="142"/>
      <c r="AR55" s="168">
        <v>0.20212765957446807</v>
      </c>
      <c r="AS55" s="147">
        <v>0.15151515151515152</v>
      </c>
      <c r="AT55" s="147">
        <v>0.17676767676767677</v>
      </c>
      <c r="AU55" s="147">
        <v>0.22222222222222221</v>
      </c>
      <c r="AV55" s="147">
        <v>0.13705583756345177</v>
      </c>
      <c r="AW55" s="147">
        <v>0.22222222222222221</v>
      </c>
      <c r="AX55" s="147">
        <v>0.17676767676767677</v>
      </c>
      <c r="AY55" s="147">
        <v>0.22727272727272727</v>
      </c>
      <c r="AZ55" s="147">
        <v>0.21212121212121213</v>
      </c>
      <c r="BA55" s="147">
        <v>0.26262626262626265</v>
      </c>
      <c r="BB55" s="147">
        <v>0.22699386503067484</v>
      </c>
      <c r="BC55" s="148">
        <v>0.20103092783505155</v>
      </c>
      <c r="BD55" s="148">
        <v>0.19270833333333334</v>
      </c>
      <c r="BE55" s="148">
        <v>0.19393939393939394</v>
      </c>
      <c r="BF55" s="226">
        <v>0.19892473118279569</v>
      </c>
      <c r="BG55" s="192">
        <v>0.20006971070059254</v>
      </c>
      <c r="BH55" s="150">
        <v>0.19600725952813067</v>
      </c>
      <c r="BI55" s="193">
        <v>0.19521178637200737</v>
      </c>
      <c r="BJ55" s="150"/>
      <c r="BK55" s="150"/>
      <c r="BL55" s="142"/>
      <c r="BM55" s="168">
        <v>0.18617021276595744</v>
      </c>
      <c r="BN55" s="147">
        <v>0.21212121212121213</v>
      </c>
      <c r="BO55" s="147">
        <v>0.19191919191919191</v>
      </c>
      <c r="BP55" s="147">
        <v>0.14646464646464646</v>
      </c>
      <c r="BQ55" s="147">
        <v>0.15736040609137056</v>
      </c>
      <c r="BR55" s="147">
        <v>9.5959595959595953E-2</v>
      </c>
      <c r="BS55" s="147">
        <v>0.14646464646464646</v>
      </c>
      <c r="BT55" s="147">
        <v>0.18181818181818182</v>
      </c>
      <c r="BU55" s="147">
        <v>0.17676767676767677</v>
      </c>
      <c r="BV55" s="147">
        <v>0.17676767676767677</v>
      </c>
      <c r="BW55" s="147">
        <v>0.15950920245398773</v>
      </c>
      <c r="BX55" s="148">
        <v>0.16494845360824742</v>
      </c>
      <c r="BY55" s="148">
        <v>0.18229166666666666</v>
      </c>
      <c r="BZ55" s="148">
        <v>0.16363636363636364</v>
      </c>
      <c r="CA55" s="226">
        <v>0.16129032258064516</v>
      </c>
      <c r="CB55" s="192">
        <v>0.16695712791913558</v>
      </c>
      <c r="CC55" s="150">
        <v>0.1705989110707804</v>
      </c>
      <c r="CD55" s="193">
        <v>0.1694290976058932</v>
      </c>
      <c r="CE55" s="150"/>
      <c r="CF55" s="150"/>
    </row>
    <row r="56" spans="1:84" ht="14.1" customHeight="1" thickBot="1" x14ac:dyDescent="0.35">
      <c r="A56" s="153" t="s">
        <v>338</v>
      </c>
      <c r="B56" s="168">
        <v>0.32083333333333336</v>
      </c>
      <c r="C56" s="147">
        <v>0.27916666666666667</v>
      </c>
      <c r="D56" s="147">
        <v>0.26666666666666666</v>
      </c>
      <c r="E56" s="147">
        <v>0.26359832635983266</v>
      </c>
      <c r="F56" s="147">
        <v>0.24166666666666667</v>
      </c>
      <c r="G56" s="147">
        <v>0.22916666666666666</v>
      </c>
      <c r="H56" s="147">
        <v>0.27916666666666667</v>
      </c>
      <c r="I56" s="147">
        <v>0.25</v>
      </c>
      <c r="J56" s="147">
        <v>0.24166666666666667</v>
      </c>
      <c r="K56" s="147">
        <v>0.24583333333333332</v>
      </c>
      <c r="L56" s="147">
        <v>0.28749999999999998</v>
      </c>
      <c r="M56" s="148">
        <v>0.28333333333333333</v>
      </c>
      <c r="N56" s="148">
        <v>0.19855595667870035</v>
      </c>
      <c r="O56" s="148">
        <v>0.24814814814814815</v>
      </c>
      <c r="P56" s="151">
        <v>0.2673611111111111</v>
      </c>
      <c r="Q56" s="192">
        <v>0.25955842757135167</v>
      </c>
      <c r="R56" s="150">
        <v>0.24142312579415501</v>
      </c>
      <c r="S56" s="193">
        <v>0.23832335329341317</v>
      </c>
      <c r="T56" s="150"/>
      <c r="U56" s="150"/>
      <c r="W56" s="168">
        <v>0.32916666666666666</v>
      </c>
      <c r="X56" s="147">
        <v>0.37916666666666665</v>
      </c>
      <c r="Y56" s="147">
        <v>0.37916666666666665</v>
      </c>
      <c r="Z56" s="147">
        <v>0.39748953974895396</v>
      </c>
      <c r="AA56" s="147">
        <v>0.36666666666666664</v>
      </c>
      <c r="AB56" s="147">
        <v>0.35416666666666669</v>
      </c>
      <c r="AC56" s="147">
        <v>0.35833333333333334</v>
      </c>
      <c r="AD56" s="147">
        <v>0.35416666666666669</v>
      </c>
      <c r="AE56" s="147">
        <v>0.36666666666666664</v>
      </c>
      <c r="AF56" s="147">
        <v>0.37083333333333335</v>
      </c>
      <c r="AG56" s="147">
        <v>0.34583333333333333</v>
      </c>
      <c r="AH56" s="148">
        <v>0.35833333333333334</v>
      </c>
      <c r="AI56" s="148">
        <v>0.40433212996389889</v>
      </c>
      <c r="AJ56" s="148">
        <v>0.32592592592592595</v>
      </c>
      <c r="AK56" s="169">
        <v>0.32291666666666669</v>
      </c>
      <c r="AL56" s="192">
        <v>0.36052773290253098</v>
      </c>
      <c r="AM56" s="150">
        <v>0.36340533672172809</v>
      </c>
      <c r="AN56" s="193">
        <v>0.35089820359281437</v>
      </c>
      <c r="AO56" s="150"/>
      <c r="AP56" s="150"/>
      <c r="AQ56" s="142"/>
      <c r="AR56" s="168">
        <v>0.24166666666666667</v>
      </c>
      <c r="AS56" s="147">
        <v>0.23749999999999999</v>
      </c>
      <c r="AT56" s="147">
        <v>0.20833333333333334</v>
      </c>
      <c r="AU56" s="147">
        <v>0.22175732217573221</v>
      </c>
      <c r="AV56" s="147">
        <v>0.21249999999999999</v>
      </c>
      <c r="AW56" s="147">
        <v>0.23333333333333334</v>
      </c>
      <c r="AX56" s="147">
        <v>0.20833333333333334</v>
      </c>
      <c r="AY56" s="147">
        <v>0.18333333333333332</v>
      </c>
      <c r="AZ56" s="147">
        <v>0.20833333333333334</v>
      </c>
      <c r="BA56" s="147">
        <v>0.22916666666666666</v>
      </c>
      <c r="BB56" s="147">
        <v>0.23749999999999999</v>
      </c>
      <c r="BC56" s="148">
        <v>0.21249999999999999</v>
      </c>
      <c r="BD56" s="148">
        <v>0.19855595667870035</v>
      </c>
      <c r="BE56" s="148">
        <v>0.22222222222222221</v>
      </c>
      <c r="BF56" s="169">
        <v>0.22916666666666666</v>
      </c>
      <c r="BG56" s="192">
        <v>0.21890145395799676</v>
      </c>
      <c r="BH56" s="150">
        <v>0.21092757306226176</v>
      </c>
      <c r="BI56" s="193">
        <v>0.21676646706586827</v>
      </c>
      <c r="BJ56" s="150"/>
      <c r="BK56" s="150"/>
      <c r="BL56" s="142"/>
      <c r="BM56" s="168">
        <v>0.10833333333333334</v>
      </c>
      <c r="BN56" s="147">
        <v>0.10416666666666667</v>
      </c>
      <c r="BO56" s="147">
        <v>0.14583333333333334</v>
      </c>
      <c r="BP56" s="147">
        <v>0.11715481171548117</v>
      </c>
      <c r="BQ56" s="147">
        <v>0.17916666666666667</v>
      </c>
      <c r="BR56" s="147">
        <v>0.18333333333333332</v>
      </c>
      <c r="BS56" s="147">
        <v>0.15416666666666667</v>
      </c>
      <c r="BT56" s="147">
        <v>0.21249999999999999</v>
      </c>
      <c r="BU56" s="147">
        <v>0.18333333333333332</v>
      </c>
      <c r="BV56" s="147">
        <v>0.15416666666666667</v>
      </c>
      <c r="BW56" s="147">
        <v>0.12916666666666668</v>
      </c>
      <c r="BX56" s="148">
        <v>0.14583333333333334</v>
      </c>
      <c r="BY56" s="148">
        <v>0.19855595667870035</v>
      </c>
      <c r="BZ56" s="148">
        <v>0.20370370370370369</v>
      </c>
      <c r="CA56" s="169">
        <v>0.18055555555555555</v>
      </c>
      <c r="CB56" s="192">
        <v>0.16101238556812061</v>
      </c>
      <c r="CC56" s="150">
        <v>0.18424396442185514</v>
      </c>
      <c r="CD56" s="193">
        <v>0.19401197604790418</v>
      </c>
      <c r="CE56" s="150"/>
      <c r="CF56" s="150"/>
    </row>
    <row r="57" spans="1:84" ht="14.1" customHeight="1" x14ac:dyDescent="0.3">
      <c r="A57" s="153" t="s">
        <v>339</v>
      </c>
      <c r="B57" s="168">
        <v>0.25789473684210529</v>
      </c>
      <c r="C57" s="147">
        <v>0.26315789473684209</v>
      </c>
      <c r="D57" s="147">
        <v>0.25526315789473686</v>
      </c>
      <c r="E57" s="147">
        <v>0.25263157894736843</v>
      </c>
      <c r="F57" s="147">
        <v>0.29210526315789476</v>
      </c>
      <c r="G57" s="147">
        <v>0.24473684210526317</v>
      </c>
      <c r="H57" s="147">
        <v>0.28421052631578947</v>
      </c>
      <c r="I57" s="147">
        <v>0.20526315789473684</v>
      </c>
      <c r="J57" s="147">
        <v>0.24473684210526317</v>
      </c>
      <c r="K57" s="147">
        <v>0.28157894736842104</v>
      </c>
      <c r="L57" s="147">
        <v>0.22105263157894736</v>
      </c>
      <c r="M57" s="148">
        <v>0.26052631578947366</v>
      </c>
      <c r="N57" s="148">
        <v>0.18684210526315789</v>
      </c>
      <c r="O57" s="151">
        <v>0.24210526315789474</v>
      </c>
      <c r="P57" s="151">
        <v>0.22432432432432434</v>
      </c>
      <c r="Q57" s="192">
        <v>0.24780316344463971</v>
      </c>
      <c r="R57" s="150">
        <v>0.22982456140350876</v>
      </c>
      <c r="S57" s="193">
        <v>0.2176991150442478</v>
      </c>
      <c r="T57" s="190">
        <v>0.22280701754385965</v>
      </c>
      <c r="U57" s="191">
        <v>0.24210526315789474</v>
      </c>
      <c r="W57" s="168">
        <v>0.38947368421052631</v>
      </c>
      <c r="X57" s="147">
        <v>0.35</v>
      </c>
      <c r="Y57" s="147">
        <v>0.39210526315789473</v>
      </c>
      <c r="Z57" s="147">
        <v>0.35526315789473684</v>
      </c>
      <c r="AA57" s="147">
        <v>0.36315789473684212</v>
      </c>
      <c r="AB57" s="147">
        <v>0.35789473684210527</v>
      </c>
      <c r="AC57" s="147">
        <v>0.40526315789473683</v>
      </c>
      <c r="AD57" s="147">
        <v>0.36315789473684212</v>
      </c>
      <c r="AE57" s="147">
        <v>0.40526315789473683</v>
      </c>
      <c r="AF57" s="147">
        <v>0.37631578947368421</v>
      </c>
      <c r="AG57" s="147">
        <v>0.33947368421052632</v>
      </c>
      <c r="AH57" s="148">
        <v>0.37105263157894736</v>
      </c>
      <c r="AI57" s="148">
        <v>0.35526315789473684</v>
      </c>
      <c r="AJ57" s="151">
        <v>0.35526315789473684</v>
      </c>
      <c r="AK57" s="169">
        <v>0.39459459459459462</v>
      </c>
      <c r="AL57" s="192">
        <v>0.37152899824253077</v>
      </c>
      <c r="AM57" s="150">
        <v>0.36052631578947369</v>
      </c>
      <c r="AN57" s="193">
        <v>0.36814159292035398</v>
      </c>
      <c r="AO57" s="190">
        <v>0.35526315789473684</v>
      </c>
      <c r="AP57" s="191">
        <v>0.35526315789473684</v>
      </c>
      <c r="AQ57" s="142"/>
      <c r="AR57" s="168">
        <v>0.21052631578947367</v>
      </c>
      <c r="AS57" s="147">
        <v>0.23947368421052631</v>
      </c>
      <c r="AT57" s="147">
        <v>0.2131578947368421</v>
      </c>
      <c r="AU57" s="147">
        <v>0.20789473684210527</v>
      </c>
      <c r="AV57" s="147">
        <v>0.20526315789473684</v>
      </c>
      <c r="AW57" s="147">
        <v>0.22631578947368422</v>
      </c>
      <c r="AX57" s="147">
        <v>0.1736842105263158</v>
      </c>
      <c r="AY57" s="147">
        <v>0.23684210526315788</v>
      </c>
      <c r="AZ57" s="147">
        <v>0.22631578947368422</v>
      </c>
      <c r="BA57" s="147">
        <v>0.1763157894736842</v>
      </c>
      <c r="BB57" s="147">
        <v>0.25263157894736843</v>
      </c>
      <c r="BC57" s="148">
        <v>0.16315789473684211</v>
      </c>
      <c r="BD57" s="148">
        <v>0.3</v>
      </c>
      <c r="BE57" s="151">
        <v>0.22894736842105262</v>
      </c>
      <c r="BF57" s="169">
        <v>0.21891891891891893</v>
      </c>
      <c r="BG57" s="192">
        <v>0.21862917398945519</v>
      </c>
      <c r="BH57" s="150">
        <v>0.23070175438596491</v>
      </c>
      <c r="BI57" s="193">
        <v>0.24955752212389382</v>
      </c>
      <c r="BJ57" s="190">
        <v>0.23859649122807017</v>
      </c>
      <c r="BK57" s="191">
        <v>0.22894736842105262</v>
      </c>
      <c r="BL57" s="142"/>
      <c r="BM57" s="168">
        <v>0.14210526315789473</v>
      </c>
      <c r="BN57" s="147">
        <v>0.14736842105263157</v>
      </c>
      <c r="BO57" s="147">
        <v>0.13947368421052631</v>
      </c>
      <c r="BP57" s="147">
        <v>0.18421052631578946</v>
      </c>
      <c r="BQ57" s="147">
        <v>0.13947368421052631</v>
      </c>
      <c r="BR57" s="147">
        <v>0.17105263157894737</v>
      </c>
      <c r="BS57" s="147">
        <v>0.1368421052631579</v>
      </c>
      <c r="BT57" s="147">
        <v>0.19473684210526315</v>
      </c>
      <c r="BU57" s="147">
        <v>0.12368421052631579</v>
      </c>
      <c r="BV57" s="147">
        <v>0.16578947368421051</v>
      </c>
      <c r="BW57" s="147">
        <v>0.18684210526315789</v>
      </c>
      <c r="BX57" s="148">
        <v>0.20526315789473684</v>
      </c>
      <c r="BY57" s="148">
        <v>0.15789473684210525</v>
      </c>
      <c r="BZ57" s="151">
        <v>0.1736842105263158</v>
      </c>
      <c r="CA57" s="169">
        <v>0.16216216216216217</v>
      </c>
      <c r="CB57" s="192">
        <v>0.16203866432337435</v>
      </c>
      <c r="CC57" s="150">
        <v>0.17894736842105263</v>
      </c>
      <c r="CD57" s="193">
        <v>0.16460176991150444</v>
      </c>
      <c r="CE57" s="190">
        <v>0.18333333333333332</v>
      </c>
      <c r="CF57" s="191">
        <v>0.1736842105263158</v>
      </c>
    </row>
    <row r="58" spans="1:84" ht="14.1" customHeight="1" x14ac:dyDescent="0.3">
      <c r="A58" s="153" t="s">
        <v>340</v>
      </c>
      <c r="B58" s="168">
        <v>0.25789473684210529</v>
      </c>
      <c r="C58" s="147">
        <v>0.22894736842105262</v>
      </c>
      <c r="D58" s="147">
        <v>0.21842105263157896</v>
      </c>
      <c r="E58" s="147">
        <v>0.25</v>
      </c>
      <c r="F58" s="147">
        <v>0.20789473684210527</v>
      </c>
      <c r="G58" s="147">
        <v>0.24736842105263157</v>
      </c>
      <c r="H58" s="147">
        <v>0.22105263157894736</v>
      </c>
      <c r="I58" s="147">
        <v>0.22631578947368422</v>
      </c>
      <c r="J58" s="147">
        <v>0.23947368421052631</v>
      </c>
      <c r="K58" s="147">
        <v>0.24274406332453827</v>
      </c>
      <c r="L58" s="147">
        <v>0.23421052631578948</v>
      </c>
      <c r="M58" s="148">
        <v>0.22631578947368422</v>
      </c>
      <c r="N58" s="151">
        <v>0.28947368421052633</v>
      </c>
      <c r="O58" s="151">
        <v>0.27631578947368424</v>
      </c>
      <c r="P58" s="151">
        <v>0.2864864864864865</v>
      </c>
      <c r="Q58" s="192">
        <v>0.24345227632272806</v>
      </c>
      <c r="R58" s="150">
        <v>0.26403508771929823</v>
      </c>
      <c r="S58" s="193">
        <v>0.28407079646017697</v>
      </c>
      <c r="T58" s="192">
        <v>0.2344161545215101</v>
      </c>
      <c r="U58" s="193">
        <v>0.28289473684210525</v>
      </c>
      <c r="W58" s="168">
        <v>0.4</v>
      </c>
      <c r="X58" s="147">
        <v>0.37105263157894736</v>
      </c>
      <c r="Y58" s="147">
        <v>0.42368421052631577</v>
      </c>
      <c r="Z58" s="147">
        <v>0.3473684210526316</v>
      </c>
      <c r="AA58" s="147">
        <v>0.39473684210526316</v>
      </c>
      <c r="AB58" s="147">
        <v>0.38421052631578945</v>
      </c>
      <c r="AC58" s="147">
        <v>0.40526315789473683</v>
      </c>
      <c r="AD58" s="147">
        <v>0.38684210526315788</v>
      </c>
      <c r="AE58" s="147">
        <v>0.36578947368421055</v>
      </c>
      <c r="AF58" s="147">
        <v>0.35883905013192613</v>
      </c>
      <c r="AG58" s="147">
        <v>0.37368421052631579</v>
      </c>
      <c r="AH58" s="148">
        <v>0.40789473684210525</v>
      </c>
      <c r="AI58" s="151">
        <v>0.39210526315789473</v>
      </c>
      <c r="AJ58" s="151">
        <v>0.39210526315789473</v>
      </c>
      <c r="AK58" s="169">
        <v>0.36756756756756759</v>
      </c>
      <c r="AL58" s="192">
        <v>0.38477764106169804</v>
      </c>
      <c r="AM58" s="150">
        <v>0.39736842105263159</v>
      </c>
      <c r="AN58" s="193">
        <v>0.384070796460177</v>
      </c>
      <c r="AO58" s="192">
        <v>0.38015803336259879</v>
      </c>
      <c r="AP58" s="193">
        <v>0.39210526315789473</v>
      </c>
      <c r="AQ58" s="142"/>
      <c r="AR58" s="168">
        <v>0.22894736842105262</v>
      </c>
      <c r="AS58" s="147">
        <v>0.23421052631578948</v>
      </c>
      <c r="AT58" s="147">
        <v>0.20263157894736841</v>
      </c>
      <c r="AU58" s="147">
        <v>0.23421052631578948</v>
      </c>
      <c r="AV58" s="147">
        <v>0.2131578947368421</v>
      </c>
      <c r="AW58" s="147">
        <v>0.16578947368421051</v>
      </c>
      <c r="AX58" s="147">
        <v>0.21578947368421053</v>
      </c>
      <c r="AY58" s="147">
        <v>0.19210526315789472</v>
      </c>
      <c r="AZ58" s="147">
        <v>0.2131578947368421</v>
      </c>
      <c r="BA58" s="147">
        <v>0.21635883905013192</v>
      </c>
      <c r="BB58" s="147">
        <v>0.2</v>
      </c>
      <c r="BC58" s="148">
        <v>0.19473684210526315</v>
      </c>
      <c r="BD58" s="151">
        <v>0.2</v>
      </c>
      <c r="BE58" s="151">
        <v>0.20789473684210527</v>
      </c>
      <c r="BF58" s="169">
        <v>0.22702702702702704</v>
      </c>
      <c r="BG58" s="192">
        <v>0.20970293548954122</v>
      </c>
      <c r="BH58" s="150">
        <v>0.20087719298245615</v>
      </c>
      <c r="BI58" s="193">
        <v>0.21150442477876105</v>
      </c>
      <c r="BJ58" s="192">
        <v>0.20368744512730466</v>
      </c>
      <c r="BK58" s="193">
        <v>0.20394736842105263</v>
      </c>
      <c r="BL58" s="142"/>
      <c r="BM58" s="168">
        <v>0.11315789473684211</v>
      </c>
      <c r="BN58" s="147">
        <v>0.16578947368421051</v>
      </c>
      <c r="BO58" s="147">
        <v>0.15526315789473685</v>
      </c>
      <c r="BP58" s="147">
        <v>0.16842105263157894</v>
      </c>
      <c r="BQ58" s="147">
        <v>0.18421052631578946</v>
      </c>
      <c r="BR58" s="147">
        <v>0.20263157894736841</v>
      </c>
      <c r="BS58" s="147">
        <v>0.15789473684210525</v>
      </c>
      <c r="BT58" s="147">
        <v>0.19473684210526315</v>
      </c>
      <c r="BU58" s="147">
        <v>0.18157894736842106</v>
      </c>
      <c r="BV58" s="147">
        <v>0.18205804749340371</v>
      </c>
      <c r="BW58" s="147">
        <v>0.19210526315789472</v>
      </c>
      <c r="BX58" s="148">
        <v>0.17105263157894737</v>
      </c>
      <c r="BY58" s="151">
        <v>0.11842105263157894</v>
      </c>
      <c r="BZ58" s="151">
        <v>0.12368421052631579</v>
      </c>
      <c r="CA58" s="169">
        <v>0.11891891891891893</v>
      </c>
      <c r="CB58" s="192">
        <v>0.16206714712603271</v>
      </c>
      <c r="CC58" s="150">
        <v>0.13771929824561405</v>
      </c>
      <c r="CD58" s="193">
        <v>0.12035398230088495</v>
      </c>
      <c r="CE58" s="192">
        <v>0.18173836698858647</v>
      </c>
      <c r="CF58" s="193">
        <v>0.12105263157894737</v>
      </c>
    </row>
    <row r="59" spans="1:84" ht="14.1" customHeight="1" x14ac:dyDescent="0.3">
      <c r="A59" s="153" t="s">
        <v>341</v>
      </c>
      <c r="B59" s="168">
        <v>0.2581699346405229</v>
      </c>
      <c r="C59" s="147">
        <v>0.25490196078431371</v>
      </c>
      <c r="D59" s="147">
        <v>0.24183006535947713</v>
      </c>
      <c r="E59" s="147">
        <v>0.28104575163398693</v>
      </c>
      <c r="F59" s="147">
        <v>0.20588235294117646</v>
      </c>
      <c r="G59" s="147">
        <v>0.2581699346405229</v>
      </c>
      <c r="H59" s="147">
        <v>0.25490196078431371</v>
      </c>
      <c r="I59" s="147">
        <v>0.20915032679738563</v>
      </c>
      <c r="J59" s="147">
        <v>0.26797385620915032</v>
      </c>
      <c r="K59" s="147">
        <v>0.23202614379084968</v>
      </c>
      <c r="L59" s="147">
        <v>0.24183006535947713</v>
      </c>
      <c r="M59" s="151">
        <v>0.27124183006535946</v>
      </c>
      <c r="N59" s="151">
        <v>0.23856209150326799</v>
      </c>
      <c r="O59" s="151">
        <v>0.22222222222222221</v>
      </c>
      <c r="P59" s="151">
        <v>0.27272727272727271</v>
      </c>
      <c r="Q59" s="192">
        <v>0.24732591137306265</v>
      </c>
      <c r="R59" s="150">
        <v>0.24400871459694989</v>
      </c>
      <c r="S59" s="193">
        <v>0.24422442244224424</v>
      </c>
      <c r="T59" s="192">
        <v>0.24727668845315903</v>
      </c>
      <c r="U59" s="193">
        <v>0.24400871459694989</v>
      </c>
      <c r="W59" s="168">
        <v>0.37581699346405228</v>
      </c>
      <c r="X59" s="147">
        <v>0.37581699346405228</v>
      </c>
      <c r="Y59" s="147">
        <v>0.35947712418300654</v>
      </c>
      <c r="Z59" s="147">
        <v>0.35947712418300654</v>
      </c>
      <c r="AA59" s="147">
        <v>0.37908496732026142</v>
      </c>
      <c r="AB59" s="147">
        <v>0.33660130718954251</v>
      </c>
      <c r="AC59" s="147">
        <v>0.33006535947712418</v>
      </c>
      <c r="AD59" s="147">
        <v>0.30718954248366015</v>
      </c>
      <c r="AE59" s="147">
        <v>0.36274509803921567</v>
      </c>
      <c r="AF59" s="147">
        <v>0.34313725490196079</v>
      </c>
      <c r="AG59" s="147">
        <v>0.37908496732026142</v>
      </c>
      <c r="AH59" s="151">
        <v>0.34313725490196079</v>
      </c>
      <c r="AI59" s="151">
        <v>0.27777777777777779</v>
      </c>
      <c r="AJ59" s="151">
        <v>0.31372549019607843</v>
      </c>
      <c r="AK59" s="169">
        <v>0.33333333333333331</v>
      </c>
      <c r="AL59" s="192">
        <v>0.34512115258677145</v>
      </c>
      <c r="AM59" s="150">
        <v>0.31154684095860569</v>
      </c>
      <c r="AN59" s="193">
        <v>0.30803080308030806</v>
      </c>
      <c r="AO59" s="192">
        <v>0.36165577342047928</v>
      </c>
      <c r="AP59" s="193">
        <v>0.31154684095860569</v>
      </c>
      <c r="AQ59" s="142"/>
      <c r="AR59" s="168">
        <v>0.24183006535947713</v>
      </c>
      <c r="AS59" s="147">
        <v>0.19281045751633988</v>
      </c>
      <c r="AT59" s="147">
        <v>0.21241830065359477</v>
      </c>
      <c r="AU59" s="147">
        <v>0.18627450980392157</v>
      </c>
      <c r="AV59" s="147">
        <v>0.24183006535947713</v>
      </c>
      <c r="AW59" s="147">
        <v>0.19607843137254902</v>
      </c>
      <c r="AX59" s="147">
        <v>0.24183006535947713</v>
      </c>
      <c r="AY59" s="147">
        <v>0.26797385620915032</v>
      </c>
      <c r="AZ59" s="147">
        <v>0.22222222222222221</v>
      </c>
      <c r="BA59" s="147">
        <v>0.25490196078431371</v>
      </c>
      <c r="BB59" s="147">
        <v>0.20915032679738563</v>
      </c>
      <c r="BC59" s="151">
        <v>0.23529411764705882</v>
      </c>
      <c r="BD59" s="151">
        <v>0.24183006535947713</v>
      </c>
      <c r="BE59" s="151">
        <v>0.22222222222222221</v>
      </c>
      <c r="BF59" s="169">
        <v>0.19528619528619529</v>
      </c>
      <c r="BG59" s="192">
        <v>0.2241868587644619</v>
      </c>
      <c r="BH59" s="150">
        <v>0.23311546840958605</v>
      </c>
      <c r="BI59" s="193">
        <v>0.22002200220022003</v>
      </c>
      <c r="BJ59" s="192">
        <v>0.22875816993464052</v>
      </c>
      <c r="BK59" s="193">
        <v>0.23311546840958605</v>
      </c>
      <c r="BL59" s="142"/>
      <c r="BM59" s="168">
        <v>0.12418300653594772</v>
      </c>
      <c r="BN59" s="147">
        <v>0.17647058823529413</v>
      </c>
      <c r="BO59" s="147">
        <v>0.18627450980392157</v>
      </c>
      <c r="BP59" s="147">
        <v>0.17320261437908496</v>
      </c>
      <c r="BQ59" s="147">
        <v>0.17320261437908496</v>
      </c>
      <c r="BR59" s="147">
        <v>0.20915032679738563</v>
      </c>
      <c r="BS59" s="147">
        <v>0.17320261437908496</v>
      </c>
      <c r="BT59" s="147">
        <v>0.21568627450980393</v>
      </c>
      <c r="BU59" s="147">
        <v>0.14705882352941177</v>
      </c>
      <c r="BV59" s="147">
        <v>0.16993464052287582</v>
      </c>
      <c r="BW59" s="147">
        <v>0.16993464052287582</v>
      </c>
      <c r="BX59" s="151">
        <v>0.15032679738562091</v>
      </c>
      <c r="BY59" s="151">
        <v>0.24183006535947713</v>
      </c>
      <c r="BZ59" s="151">
        <v>0.24183006535947713</v>
      </c>
      <c r="CA59" s="169">
        <v>0.19865319865319866</v>
      </c>
      <c r="CB59" s="192">
        <v>0.183366077275704</v>
      </c>
      <c r="CC59" s="150">
        <v>0.2113289760348584</v>
      </c>
      <c r="CD59" s="193">
        <v>0.22772277227722773</v>
      </c>
      <c r="CE59" s="192">
        <v>0.16230936819172112</v>
      </c>
      <c r="CF59" s="193">
        <v>0.2113289760348584</v>
      </c>
    </row>
    <row r="60" spans="1:84" ht="14.1" customHeight="1" x14ac:dyDescent="0.3">
      <c r="A60" s="153" t="s">
        <v>342</v>
      </c>
      <c r="B60" s="168">
        <v>0.3</v>
      </c>
      <c r="C60" s="147">
        <v>0.29473684210526313</v>
      </c>
      <c r="D60" s="147">
        <v>0.25</v>
      </c>
      <c r="E60" s="147">
        <v>0.25722543352601157</v>
      </c>
      <c r="F60" s="147">
        <v>0.25526315789473686</v>
      </c>
      <c r="G60" s="147">
        <v>0.29210526315789476</v>
      </c>
      <c r="H60" s="147">
        <v>0.25329815303430081</v>
      </c>
      <c r="I60" s="147">
        <v>0.23684210526315788</v>
      </c>
      <c r="J60" s="147">
        <v>0.31578947368421051</v>
      </c>
      <c r="K60" s="147">
        <v>0.25</v>
      </c>
      <c r="L60" s="147">
        <v>0.21108179419525067</v>
      </c>
      <c r="M60" s="151">
        <v>0.21842105263157896</v>
      </c>
      <c r="N60" s="151">
        <v>0.28421052631578947</v>
      </c>
      <c r="O60" s="151">
        <v>0.22368421052631579</v>
      </c>
      <c r="P60" s="151">
        <v>0.24932249322493225</v>
      </c>
      <c r="Q60" s="192">
        <v>0.25950822572085619</v>
      </c>
      <c r="R60" s="150">
        <v>0.24210526315789474</v>
      </c>
      <c r="S60" s="193">
        <v>0.25243578387953941</v>
      </c>
      <c r="T60" s="192">
        <v>0.25899912203687447</v>
      </c>
      <c r="U60" s="193">
        <v>0.24210526315789474</v>
      </c>
      <c r="W60" s="168">
        <v>0.38421052631578945</v>
      </c>
      <c r="X60" s="147">
        <v>0.36052631578947369</v>
      </c>
      <c r="Y60" s="147">
        <v>0.39210526315789473</v>
      </c>
      <c r="Z60" s="147">
        <v>0.42196531791907516</v>
      </c>
      <c r="AA60" s="147">
        <v>0.41578947368421054</v>
      </c>
      <c r="AB60" s="147">
        <v>0.32894736842105265</v>
      </c>
      <c r="AC60" s="147">
        <v>0.36675461741424803</v>
      </c>
      <c r="AD60" s="147">
        <v>0.36315789473684212</v>
      </c>
      <c r="AE60" s="147">
        <v>0.36052631578947369</v>
      </c>
      <c r="AF60" s="147">
        <v>0.38684210526315788</v>
      </c>
      <c r="AG60" s="147">
        <v>0.37203166226912932</v>
      </c>
      <c r="AH60" s="151">
        <v>0.41842105263157897</v>
      </c>
      <c r="AI60" s="151">
        <v>0.37894736842105264</v>
      </c>
      <c r="AJ60" s="151">
        <v>0.42105263157894735</v>
      </c>
      <c r="AK60" s="169">
        <v>0.33875338753387535</v>
      </c>
      <c r="AL60" s="192">
        <v>0.38050592605696093</v>
      </c>
      <c r="AM60" s="150">
        <v>0.40614035087719297</v>
      </c>
      <c r="AN60" s="193">
        <v>0.37998228520814881</v>
      </c>
      <c r="AO60" s="192">
        <v>0.37313432835820898</v>
      </c>
      <c r="AP60" s="193">
        <v>0.40614035087719297</v>
      </c>
      <c r="AQ60" s="142"/>
      <c r="AR60" s="168">
        <v>0.20526315789473684</v>
      </c>
      <c r="AS60" s="147">
        <v>0.22105263157894736</v>
      </c>
      <c r="AT60" s="147">
        <v>0.2131578947368421</v>
      </c>
      <c r="AU60" s="147">
        <v>0.23121387283236994</v>
      </c>
      <c r="AV60" s="147">
        <v>0.22894736842105262</v>
      </c>
      <c r="AW60" s="147">
        <v>0.25</v>
      </c>
      <c r="AX60" s="147">
        <v>0.24538258575197888</v>
      </c>
      <c r="AY60" s="147">
        <v>0.25789473684210529</v>
      </c>
      <c r="AZ60" s="147">
        <v>0.20263157894736841</v>
      </c>
      <c r="BA60" s="147">
        <v>0.23684210526315788</v>
      </c>
      <c r="BB60" s="147">
        <v>0.23482849604221637</v>
      </c>
      <c r="BC60" s="151">
        <v>0.17105263157894737</v>
      </c>
      <c r="BD60" s="151">
        <v>0.18684210526315789</v>
      </c>
      <c r="BE60" s="151">
        <v>0.19736842105263158</v>
      </c>
      <c r="BF60" s="169">
        <v>0.24661246612466126</v>
      </c>
      <c r="BG60" s="192">
        <v>0.22182911728285865</v>
      </c>
      <c r="BH60" s="150">
        <v>0.18508771929824561</v>
      </c>
      <c r="BI60" s="193">
        <v>0.20992028343666963</v>
      </c>
      <c r="BJ60" s="192">
        <v>0.2247585601404741</v>
      </c>
      <c r="BK60" s="193">
        <v>0.18508771929824561</v>
      </c>
      <c r="BL60" s="142"/>
      <c r="BM60" s="168">
        <v>0.11052631578947368</v>
      </c>
      <c r="BN60" s="147">
        <v>0.12368421052631579</v>
      </c>
      <c r="BO60" s="147">
        <v>0.14473684210526316</v>
      </c>
      <c r="BP60" s="147">
        <v>8.9595375722543349E-2</v>
      </c>
      <c r="BQ60" s="147">
        <v>0.1</v>
      </c>
      <c r="BR60" s="147">
        <v>0.12894736842105264</v>
      </c>
      <c r="BS60" s="147">
        <v>0.13456464379947231</v>
      </c>
      <c r="BT60" s="147">
        <v>0.14210526315789473</v>
      </c>
      <c r="BU60" s="147">
        <v>0.12105263157894737</v>
      </c>
      <c r="BV60" s="147">
        <v>0.12631578947368421</v>
      </c>
      <c r="BW60" s="147">
        <v>0.18205804749340371</v>
      </c>
      <c r="BX60" s="151">
        <v>0.19210526315789472</v>
      </c>
      <c r="BY60" s="151">
        <v>0.15</v>
      </c>
      <c r="BZ60" s="151">
        <v>0.15789473684210525</v>
      </c>
      <c r="CA60" s="169">
        <v>0.16531165311653118</v>
      </c>
      <c r="CB60" s="192">
        <v>0.13815673093932426</v>
      </c>
      <c r="CC60" s="150">
        <v>0.16666666666666666</v>
      </c>
      <c r="CD60" s="193">
        <v>0.15766164747564215</v>
      </c>
      <c r="CE60" s="192">
        <v>0.1431079894644425</v>
      </c>
      <c r="CF60" s="193">
        <v>0.16666666666666666</v>
      </c>
    </row>
    <row r="61" spans="1:84" ht="14.1" customHeight="1" x14ac:dyDescent="0.3">
      <c r="A61" s="153" t="s">
        <v>343</v>
      </c>
      <c r="B61" s="168">
        <v>0.30687830687830686</v>
      </c>
      <c r="C61" s="147">
        <v>0.30526315789473685</v>
      </c>
      <c r="D61" s="147">
        <v>0.29473684210526313</v>
      </c>
      <c r="E61" s="147">
        <v>0.25526315789473686</v>
      </c>
      <c r="F61" s="147">
        <v>0.34210526315789475</v>
      </c>
      <c r="G61" s="147">
        <v>0.28421052631578947</v>
      </c>
      <c r="H61" s="147">
        <v>0.28421052631578947</v>
      </c>
      <c r="I61" s="147">
        <v>0.28496042216358841</v>
      </c>
      <c r="J61" s="147">
        <v>0.23157894736842105</v>
      </c>
      <c r="K61" s="147">
        <v>0.28421052631578947</v>
      </c>
      <c r="L61" s="147">
        <v>0.24867724867724866</v>
      </c>
      <c r="M61" s="148">
        <v>0.25263157894736843</v>
      </c>
      <c r="N61" s="151">
        <v>0.28947368421052633</v>
      </c>
      <c r="O61" s="151">
        <v>0.25089605734767023</v>
      </c>
      <c r="P61" s="151">
        <v>0.24932249322493225</v>
      </c>
      <c r="Q61" s="192">
        <v>0.27816586064839693</v>
      </c>
      <c r="R61" s="150">
        <v>0.26564003849855633</v>
      </c>
      <c r="S61" s="193">
        <v>0.26459143968871596</v>
      </c>
      <c r="T61" s="192">
        <v>0.26186291739894552</v>
      </c>
      <c r="U61" s="193">
        <v>0.27314112291350529</v>
      </c>
      <c r="W61" s="168">
        <v>0.3968253968253968</v>
      </c>
      <c r="X61" s="147">
        <v>0.35789473684210527</v>
      </c>
      <c r="Y61" s="147">
        <v>0.40789473684210525</v>
      </c>
      <c r="Z61" s="147">
        <v>0.39473684210526316</v>
      </c>
      <c r="AA61" s="147">
        <v>0.35526315789473684</v>
      </c>
      <c r="AB61" s="147">
        <v>0.37894736842105264</v>
      </c>
      <c r="AC61" s="147">
        <v>0.37105263157894736</v>
      </c>
      <c r="AD61" s="147">
        <v>0.37203166226912932</v>
      </c>
      <c r="AE61" s="147">
        <v>0.42368421052631577</v>
      </c>
      <c r="AF61" s="147">
        <v>0.35263157894736841</v>
      </c>
      <c r="AG61" s="147">
        <v>0.37830687830687831</v>
      </c>
      <c r="AH61" s="148">
        <v>0.37894736842105264</v>
      </c>
      <c r="AI61" s="151">
        <v>0.4</v>
      </c>
      <c r="AJ61" s="151">
        <v>0.42293906810035842</v>
      </c>
      <c r="AK61" s="169">
        <v>0.37940379403794039</v>
      </c>
      <c r="AL61" s="192">
        <v>0.38402292674189503</v>
      </c>
      <c r="AM61" s="150">
        <v>0.39846005774783444</v>
      </c>
      <c r="AN61" s="193">
        <v>0.39883268482490275</v>
      </c>
      <c r="AO61" s="192">
        <v>0.36994727592267135</v>
      </c>
      <c r="AP61" s="193">
        <v>0.40971168437025796</v>
      </c>
      <c r="AQ61" s="142"/>
      <c r="AR61" s="168">
        <v>0.20105820105820105</v>
      </c>
      <c r="AS61" s="147">
        <v>0.21578947368421053</v>
      </c>
      <c r="AT61" s="147">
        <v>0.21842105263157896</v>
      </c>
      <c r="AU61" s="147">
        <v>0.20526315789473684</v>
      </c>
      <c r="AV61" s="147">
        <v>0.20263157894736841</v>
      </c>
      <c r="AW61" s="147">
        <v>0.23684210526315788</v>
      </c>
      <c r="AX61" s="147">
        <v>0.22368421052631579</v>
      </c>
      <c r="AY61" s="147">
        <v>0.23218997361477572</v>
      </c>
      <c r="AZ61" s="147">
        <v>0.22105263157894736</v>
      </c>
      <c r="BA61" s="147">
        <v>0.19473684210526315</v>
      </c>
      <c r="BB61" s="147">
        <v>0.18253968253968253</v>
      </c>
      <c r="BC61" s="148">
        <v>0.19473684210526315</v>
      </c>
      <c r="BD61" s="151">
        <v>0.17105263157894737</v>
      </c>
      <c r="BE61" s="151">
        <v>0.1863799283154122</v>
      </c>
      <c r="BF61" s="169">
        <v>0.1951219512195122</v>
      </c>
      <c r="BG61" s="192">
        <v>0.20580333154218161</v>
      </c>
      <c r="BH61" s="150">
        <v>0.18383060635226178</v>
      </c>
      <c r="BI61" s="193">
        <v>0.18385214007782102</v>
      </c>
      <c r="BJ61" s="192">
        <v>0.19068541300527242</v>
      </c>
      <c r="BK61" s="193">
        <v>0.17754172989377845</v>
      </c>
      <c r="BL61" s="142"/>
      <c r="BM61" s="168">
        <v>9.5238095238095233E-2</v>
      </c>
      <c r="BN61" s="147">
        <v>0.12105263157894737</v>
      </c>
      <c r="BO61" s="147">
        <v>7.8947368421052627E-2</v>
      </c>
      <c r="BP61" s="147">
        <v>0.14473684210526316</v>
      </c>
      <c r="BQ61" s="147">
        <v>0.1</v>
      </c>
      <c r="BR61" s="147">
        <v>0.1</v>
      </c>
      <c r="BS61" s="147">
        <v>0.12105263157894737</v>
      </c>
      <c r="BT61" s="147">
        <v>0.11081794195250659</v>
      </c>
      <c r="BU61" s="147">
        <v>0.12368421052631579</v>
      </c>
      <c r="BV61" s="147">
        <v>0.16842105263157894</v>
      </c>
      <c r="BW61" s="147">
        <v>0.19047619047619047</v>
      </c>
      <c r="BX61" s="148">
        <v>0.1736842105263158</v>
      </c>
      <c r="BY61" s="151">
        <v>0.13947368421052631</v>
      </c>
      <c r="BZ61" s="151">
        <v>0.13978494623655913</v>
      </c>
      <c r="CA61" s="169">
        <v>0.17615176151761516</v>
      </c>
      <c r="CB61" s="192">
        <v>0.13200788106752642</v>
      </c>
      <c r="CC61" s="150">
        <v>0.15206929740134745</v>
      </c>
      <c r="CD61" s="193">
        <v>0.15272373540856032</v>
      </c>
      <c r="CE61" s="192">
        <v>0.17750439367311072</v>
      </c>
      <c r="CF61" s="193">
        <v>0.13960546282245828</v>
      </c>
    </row>
    <row r="62" spans="1:84" ht="14.1" customHeight="1" x14ac:dyDescent="0.3">
      <c r="A62" s="153" t="s">
        <v>344</v>
      </c>
      <c r="B62" s="168">
        <v>0.23765432098765432</v>
      </c>
      <c r="C62" s="147">
        <v>0.22741433021806853</v>
      </c>
      <c r="D62" s="147">
        <v>0.25080385852090031</v>
      </c>
      <c r="E62" s="147">
        <v>0.20192307692307693</v>
      </c>
      <c r="F62" s="147">
        <v>0.22829581993569131</v>
      </c>
      <c r="G62" s="147">
        <v>0.20512820512820512</v>
      </c>
      <c r="H62" s="147">
        <v>0.25</v>
      </c>
      <c r="I62" s="147">
        <v>0.27331189710610931</v>
      </c>
      <c r="J62" s="147">
        <v>0.24115755627009647</v>
      </c>
      <c r="K62" s="147">
        <v>0.24437299035369775</v>
      </c>
      <c r="L62" s="147">
        <v>0.2347266881028939</v>
      </c>
      <c r="M62" s="148">
        <v>0.23397435897435898</v>
      </c>
      <c r="N62" s="151">
        <v>0.19614147909967847</v>
      </c>
      <c r="O62" s="151">
        <v>0.20779220779220781</v>
      </c>
      <c r="P62" s="151">
        <v>0.25324675324675322</v>
      </c>
      <c r="Q62" s="192">
        <v>0.23280538077674115</v>
      </c>
      <c r="R62" s="150">
        <v>0.21311475409836064</v>
      </c>
      <c r="S62" s="193">
        <v>0.22</v>
      </c>
      <c r="T62" s="192">
        <v>0.23768736616702354</v>
      </c>
      <c r="U62" s="193">
        <v>0.2011070110701107</v>
      </c>
      <c r="W62" s="168">
        <v>0.29938271604938271</v>
      </c>
      <c r="X62" s="147">
        <v>0.3364485981308411</v>
      </c>
      <c r="Y62" s="147">
        <v>0.27974276527331188</v>
      </c>
      <c r="Z62" s="147">
        <v>0.32371794871794873</v>
      </c>
      <c r="AA62" s="147">
        <v>0.31511254019292606</v>
      </c>
      <c r="AB62" s="147">
        <v>0.27564102564102566</v>
      </c>
      <c r="AC62" s="147">
        <v>0.29807692307692307</v>
      </c>
      <c r="AD62" s="147">
        <v>0.32475884244372988</v>
      </c>
      <c r="AE62" s="147">
        <v>0.32154340836012862</v>
      </c>
      <c r="AF62" s="147">
        <v>0.27974276527331188</v>
      </c>
      <c r="AG62" s="147">
        <v>0.31511254019292606</v>
      </c>
      <c r="AH62" s="148">
        <v>0.37179487179487181</v>
      </c>
      <c r="AI62" s="151">
        <v>0.31511254019292606</v>
      </c>
      <c r="AJ62" s="151">
        <v>0.29870129870129869</v>
      </c>
      <c r="AK62" s="169">
        <v>0.29545454545454547</v>
      </c>
      <c r="AL62" s="192">
        <v>0.31026252983293556</v>
      </c>
      <c r="AM62" s="150">
        <v>0.33138173302107726</v>
      </c>
      <c r="AN62" s="193">
        <v>0.30352941176470588</v>
      </c>
      <c r="AO62" s="192">
        <v>0.32226980728051391</v>
      </c>
      <c r="AP62" s="193">
        <v>0.3081180811808118</v>
      </c>
      <c r="AQ62" s="142"/>
      <c r="AR62" s="168">
        <v>0.26234567901234568</v>
      </c>
      <c r="AS62" s="147">
        <v>0.22118380062305296</v>
      </c>
      <c r="AT62" s="147">
        <v>0.25723472668810288</v>
      </c>
      <c r="AU62" s="147">
        <v>0.26282051282051283</v>
      </c>
      <c r="AV62" s="147">
        <v>0.22829581993569131</v>
      </c>
      <c r="AW62" s="147">
        <v>0.27243589743589741</v>
      </c>
      <c r="AX62" s="147">
        <v>0.23397435897435898</v>
      </c>
      <c r="AY62" s="147">
        <v>0.18971061093247588</v>
      </c>
      <c r="AZ62" s="147">
        <v>0.25401929260450162</v>
      </c>
      <c r="BA62" s="147">
        <v>0.28938906752411575</v>
      </c>
      <c r="BB62" s="147">
        <v>0.25080385852090031</v>
      </c>
      <c r="BC62" s="148">
        <v>0.19551282051282051</v>
      </c>
      <c r="BD62" s="151">
        <v>0.19935691318327975</v>
      </c>
      <c r="BE62" s="151">
        <v>0.24242424242424243</v>
      </c>
      <c r="BF62" s="169">
        <v>0.2564935064935065</v>
      </c>
      <c r="BG62" s="192">
        <v>0.24105011933174225</v>
      </c>
      <c r="BH62" s="150">
        <v>0.20960187353629978</v>
      </c>
      <c r="BI62" s="193">
        <v>0.23176470588235293</v>
      </c>
      <c r="BJ62" s="192">
        <v>0.24518201284796573</v>
      </c>
      <c r="BK62" s="193">
        <v>0.21771217712177121</v>
      </c>
      <c r="BL62" s="142"/>
      <c r="BM62" s="168">
        <v>0.20061728395061729</v>
      </c>
      <c r="BN62" s="147">
        <v>0.21495327102803738</v>
      </c>
      <c r="BO62" s="147">
        <v>0.21221864951768488</v>
      </c>
      <c r="BP62" s="147">
        <v>0.21153846153846154</v>
      </c>
      <c r="BQ62" s="147">
        <v>0.22829581993569131</v>
      </c>
      <c r="BR62" s="147">
        <v>0.24679487179487181</v>
      </c>
      <c r="BS62" s="147">
        <v>0.21794871794871795</v>
      </c>
      <c r="BT62" s="147">
        <v>0.21221864951768488</v>
      </c>
      <c r="BU62" s="147">
        <v>0.18327974276527331</v>
      </c>
      <c r="BV62" s="147">
        <v>0.18649517684887459</v>
      </c>
      <c r="BW62" s="147">
        <v>0.19935691318327975</v>
      </c>
      <c r="BX62" s="148">
        <v>0.19871794871794871</v>
      </c>
      <c r="BY62" s="151">
        <v>0.28938906752411575</v>
      </c>
      <c r="BZ62" s="151">
        <v>0.25108225108225107</v>
      </c>
      <c r="CA62" s="169">
        <v>0.19480519480519481</v>
      </c>
      <c r="CB62" s="192">
        <v>0.21588197005858104</v>
      </c>
      <c r="CC62" s="150">
        <v>0.24590163934426229</v>
      </c>
      <c r="CD62" s="193">
        <v>0.24470588235294119</v>
      </c>
      <c r="CE62" s="192">
        <v>0.19486081370449679</v>
      </c>
      <c r="CF62" s="193">
        <v>0.27306273062730629</v>
      </c>
    </row>
    <row r="63" spans="1:84" ht="14.1" customHeight="1" thickBot="1" x14ac:dyDescent="0.35">
      <c r="A63" s="154" t="s">
        <v>345</v>
      </c>
      <c r="B63" s="168">
        <v>0.31666666666666665</v>
      </c>
      <c r="C63" s="147">
        <v>0.30543933054393307</v>
      </c>
      <c r="D63" s="147">
        <v>0.3125</v>
      </c>
      <c r="E63" s="147">
        <v>0.24686192468619247</v>
      </c>
      <c r="F63" s="147">
        <v>0.28749999999999998</v>
      </c>
      <c r="G63" s="147">
        <v>0.29629629629629628</v>
      </c>
      <c r="H63" s="147">
        <v>0.22594142259414227</v>
      </c>
      <c r="I63" s="147">
        <v>0.25523012552301255</v>
      </c>
      <c r="J63" s="147">
        <v>0.25416666666666665</v>
      </c>
      <c r="K63" s="147">
        <v>0.27916666666666667</v>
      </c>
      <c r="L63" s="147">
        <v>0.27083333333333331</v>
      </c>
      <c r="M63" s="148">
        <v>0.27916666666666667</v>
      </c>
      <c r="N63" s="148">
        <v>0.29166666666666669</v>
      </c>
      <c r="O63" s="151">
        <v>0.27542372881355931</v>
      </c>
      <c r="P63" s="151">
        <v>0.21008403361344538</v>
      </c>
      <c r="Q63" s="194">
        <v>0.27452039989192112</v>
      </c>
      <c r="R63" s="195">
        <v>0.28212290502793297</v>
      </c>
      <c r="S63" s="196">
        <v>0.25910364145658266</v>
      </c>
      <c r="T63" s="194">
        <v>0.28055555555555556</v>
      </c>
      <c r="U63" s="196">
        <v>0.27542372881355931</v>
      </c>
      <c r="W63" s="170">
        <v>0.40416666666666667</v>
      </c>
      <c r="X63" s="171">
        <v>0.38493723849372385</v>
      </c>
      <c r="Y63" s="171">
        <v>0.34583333333333333</v>
      </c>
      <c r="Z63" s="171">
        <v>0.36401673640167365</v>
      </c>
      <c r="AA63" s="171">
        <v>0.40833333333333333</v>
      </c>
      <c r="AB63" s="171">
        <v>0.32763532763532766</v>
      </c>
      <c r="AC63" s="171">
        <v>0.38493723849372385</v>
      </c>
      <c r="AD63" s="171">
        <v>0.39330543933054396</v>
      </c>
      <c r="AE63" s="171">
        <v>0.4375</v>
      </c>
      <c r="AF63" s="171">
        <v>0.37916666666666665</v>
      </c>
      <c r="AG63" s="171">
        <v>0.40416666666666667</v>
      </c>
      <c r="AH63" s="172">
        <v>0.42083333333333334</v>
      </c>
      <c r="AI63" s="172">
        <v>0.41666666666666669</v>
      </c>
      <c r="AJ63" s="173">
        <v>0.42796610169491528</v>
      </c>
      <c r="AK63" s="174">
        <v>0.37394957983193278</v>
      </c>
      <c r="AL63" s="194">
        <v>0.38962442583085655</v>
      </c>
      <c r="AM63" s="195">
        <v>0.42178770949720673</v>
      </c>
      <c r="AN63" s="196">
        <v>0.4061624649859944</v>
      </c>
      <c r="AO63" s="194">
        <v>0.41388888888888886</v>
      </c>
      <c r="AP63" s="196">
        <v>0.42796610169491528</v>
      </c>
      <c r="AQ63" s="142"/>
      <c r="AR63" s="170">
        <v>0.17083333333333334</v>
      </c>
      <c r="AS63" s="171">
        <v>0.20920502092050208</v>
      </c>
      <c r="AT63" s="171">
        <v>0.21666666666666667</v>
      </c>
      <c r="AU63" s="171">
        <v>0.23012552301255229</v>
      </c>
      <c r="AV63" s="171">
        <v>0.2</v>
      </c>
      <c r="AW63" s="171">
        <v>0.24786324786324787</v>
      </c>
      <c r="AX63" s="171">
        <v>0.2510460251046025</v>
      </c>
      <c r="AY63" s="171">
        <v>0.18410041841004185</v>
      </c>
      <c r="AZ63" s="171">
        <v>0.17916666666666667</v>
      </c>
      <c r="BA63" s="171">
        <v>0.2</v>
      </c>
      <c r="BB63" s="171">
        <v>0.18333333333333332</v>
      </c>
      <c r="BC63" s="172">
        <v>0.1875</v>
      </c>
      <c r="BD63" s="172">
        <v>0.17083333333333334</v>
      </c>
      <c r="BE63" s="173">
        <v>0.1864406779661017</v>
      </c>
      <c r="BF63" s="174">
        <v>0.26890756302521007</v>
      </c>
      <c r="BG63" s="194">
        <v>0.20697108889489327</v>
      </c>
      <c r="BH63" s="195">
        <v>0.18156424581005587</v>
      </c>
      <c r="BI63" s="196">
        <v>0.20868347338935575</v>
      </c>
      <c r="BJ63" s="194">
        <v>0.18055555555555555</v>
      </c>
      <c r="BK63" s="196">
        <v>0.1864406779661017</v>
      </c>
      <c r="BL63" s="142"/>
      <c r="BM63" s="170">
        <v>0.10833333333333334</v>
      </c>
      <c r="BN63" s="171">
        <v>0.100418410041841</v>
      </c>
      <c r="BO63" s="171">
        <v>0.125</v>
      </c>
      <c r="BP63" s="171">
        <v>0.15899581589958159</v>
      </c>
      <c r="BQ63" s="171">
        <v>0.10416666666666667</v>
      </c>
      <c r="BR63" s="171">
        <v>0.12820512820512819</v>
      </c>
      <c r="BS63" s="171">
        <v>0.13807531380753138</v>
      </c>
      <c r="BT63" s="171">
        <v>0.16736401673640167</v>
      </c>
      <c r="BU63" s="171">
        <v>0.12916666666666668</v>
      </c>
      <c r="BV63" s="171">
        <v>0.14166666666666666</v>
      </c>
      <c r="BW63" s="171">
        <v>0.14166666666666666</v>
      </c>
      <c r="BX63" s="172">
        <v>0.1125</v>
      </c>
      <c r="BY63" s="172">
        <v>0.12083333333333333</v>
      </c>
      <c r="BZ63" s="173">
        <v>0.11016949152542373</v>
      </c>
      <c r="CA63" s="174">
        <v>0.14705882352941177</v>
      </c>
      <c r="CB63" s="194">
        <v>0.12888408538232909</v>
      </c>
      <c r="CC63" s="195">
        <v>0.11452513966480447</v>
      </c>
      <c r="CD63" s="196">
        <v>0.12605042016806722</v>
      </c>
      <c r="CE63" s="194">
        <v>0.125</v>
      </c>
      <c r="CF63" s="196">
        <v>0.11016949152542373</v>
      </c>
    </row>
    <row r="64" spans="1:84" s="145" customFormat="1" ht="14.4" thickBot="1" x14ac:dyDescent="0.35">
      <c r="A64" s="175" t="s">
        <v>334</v>
      </c>
      <c r="B64" s="176">
        <v>0.27627840909090912</v>
      </c>
      <c r="C64" s="177">
        <v>0.26664305949008499</v>
      </c>
      <c r="D64" s="177">
        <v>0.26003552397868562</v>
      </c>
      <c r="E64" s="177">
        <v>0.25</v>
      </c>
      <c r="F64" s="177">
        <v>0.26012793176972282</v>
      </c>
      <c r="G64" s="177">
        <v>0.26204304748889651</v>
      </c>
      <c r="H64" s="177">
        <v>0.26012793176972282</v>
      </c>
      <c r="I64" s="177">
        <v>0.23817987913259864</v>
      </c>
      <c r="J64" s="177">
        <v>0.2547069271758437</v>
      </c>
      <c r="K64" s="177">
        <v>0.25515280739161333</v>
      </c>
      <c r="L64" s="177">
        <v>0.23982715160244869</v>
      </c>
      <c r="M64" s="178">
        <v>0.24893314366998578</v>
      </c>
      <c r="N64" s="178">
        <v>0.24595924104005623</v>
      </c>
      <c r="O64" s="178">
        <v>0.24438523030072326</v>
      </c>
      <c r="P64" s="179">
        <v>0.25295169946332735</v>
      </c>
      <c r="Q64" s="176">
        <v>0.25443702630140891</v>
      </c>
      <c r="R64" s="177">
        <v>0.24646952323476162</v>
      </c>
      <c r="S64" s="197">
        <v>0.24782293178519593</v>
      </c>
      <c r="T64" s="176">
        <v>0.24761503928170595</v>
      </c>
      <c r="U64" s="197">
        <v>0.25048543689320391</v>
      </c>
      <c r="V64" s="143"/>
      <c r="W64" s="176">
        <v>0.375</v>
      </c>
      <c r="X64" s="177">
        <v>0.36543909348441928</v>
      </c>
      <c r="Y64" s="177">
        <v>0.37513321492007107</v>
      </c>
      <c r="Z64" s="177">
        <v>0.37194244604316545</v>
      </c>
      <c r="AA64" s="177">
        <v>0.37882018479033402</v>
      </c>
      <c r="AB64" s="177">
        <v>0.34711308507003757</v>
      </c>
      <c r="AC64" s="177">
        <v>0.36780383795309168</v>
      </c>
      <c r="AD64" s="177">
        <v>0.36153572698186986</v>
      </c>
      <c r="AE64" s="177">
        <v>0.37904085257548847</v>
      </c>
      <c r="AF64" s="177">
        <v>0.35536602700781805</v>
      </c>
      <c r="AG64" s="177">
        <v>0.3640619373424559</v>
      </c>
      <c r="AH64" s="178">
        <v>0.38584637268847793</v>
      </c>
      <c r="AI64" s="178">
        <v>0.36999297259311315</v>
      </c>
      <c r="AJ64" s="178">
        <v>0.37304910544347164</v>
      </c>
      <c r="AK64" s="179">
        <v>0.35420393559928443</v>
      </c>
      <c r="AL64" s="176">
        <v>0.36821972486873056</v>
      </c>
      <c r="AM64" s="177">
        <v>0.3763427881713941</v>
      </c>
      <c r="AN64" s="197">
        <v>0.36562651185292694</v>
      </c>
      <c r="AO64" s="176">
        <v>0.36686307519640854</v>
      </c>
      <c r="AP64" s="197">
        <v>0.37108953613807982</v>
      </c>
      <c r="AQ64" s="143"/>
      <c r="AR64" s="176">
        <v>0.21910511363636365</v>
      </c>
      <c r="AS64" s="177">
        <v>0.21706798866855523</v>
      </c>
      <c r="AT64" s="177">
        <v>0.21456483126110124</v>
      </c>
      <c r="AU64" s="177">
        <v>0.22194244604316546</v>
      </c>
      <c r="AV64" s="177">
        <v>0.21108742004264391</v>
      </c>
      <c r="AW64" s="177">
        <v>0.22753672702425692</v>
      </c>
      <c r="AX64" s="177">
        <v>0.21961620469083157</v>
      </c>
      <c r="AY64" s="177">
        <v>0.22147173835762532</v>
      </c>
      <c r="AZ64" s="177">
        <v>0.21669626998223801</v>
      </c>
      <c r="BA64" s="177">
        <v>0.22601279317697229</v>
      </c>
      <c r="BB64" s="177">
        <v>0.21966150522146202</v>
      </c>
      <c r="BC64" s="178">
        <v>0.19310099573257469</v>
      </c>
      <c r="BD64" s="178">
        <v>0.20906535488404779</v>
      </c>
      <c r="BE64" s="178">
        <v>0.21050628092881615</v>
      </c>
      <c r="BF64" s="179">
        <v>0.22611806797853309</v>
      </c>
      <c r="BG64" s="176">
        <v>0.21694504502364037</v>
      </c>
      <c r="BH64" s="177">
        <v>0.20410380205190101</v>
      </c>
      <c r="BI64" s="197">
        <v>0.21528785679729076</v>
      </c>
      <c r="BJ64" s="176">
        <v>0.21689113355780024</v>
      </c>
      <c r="BK64" s="197">
        <v>0.20409924487594391</v>
      </c>
      <c r="BL64" s="143"/>
      <c r="BM64" s="176">
        <v>0.12961647727272727</v>
      </c>
      <c r="BN64" s="177">
        <v>0.15084985835694051</v>
      </c>
      <c r="BO64" s="177">
        <v>0.1502664298401421</v>
      </c>
      <c r="BP64" s="177">
        <v>0.15611510791366906</v>
      </c>
      <c r="BQ64" s="177">
        <v>0.14996446339729921</v>
      </c>
      <c r="BR64" s="177">
        <v>0.16330714041680902</v>
      </c>
      <c r="BS64" s="177">
        <v>0.15245202558635396</v>
      </c>
      <c r="BT64" s="177">
        <v>0.17881265552790615</v>
      </c>
      <c r="BU64" s="177">
        <v>0.14955595026642984</v>
      </c>
      <c r="BV64" s="177">
        <v>0.1634683724235963</v>
      </c>
      <c r="BW64" s="177">
        <v>0.17644940583363342</v>
      </c>
      <c r="BX64" s="178">
        <v>0.17211948790896159</v>
      </c>
      <c r="BY64" s="178">
        <v>0.17498243148278286</v>
      </c>
      <c r="BZ64" s="178">
        <v>0.17205938332698897</v>
      </c>
      <c r="CA64" s="179">
        <v>0.1667262969588551</v>
      </c>
      <c r="CB64" s="176">
        <v>0.16039820380622016</v>
      </c>
      <c r="CC64" s="177">
        <v>0.17308388654194326</v>
      </c>
      <c r="CD64" s="197">
        <v>0.17126269956458637</v>
      </c>
      <c r="CE64" s="176">
        <v>0.16863075196408531</v>
      </c>
      <c r="CF64" s="197">
        <v>0.17432578209277239</v>
      </c>
    </row>
    <row r="65" ht="27.9" customHeight="1" x14ac:dyDescent="0.3"/>
  </sheetData>
  <mergeCells count="20">
    <mergeCell ref="BM53:CD53"/>
    <mergeCell ref="BM40:CD40"/>
    <mergeCell ref="BM27:CD27"/>
    <mergeCell ref="BM14:CD14"/>
    <mergeCell ref="BM1:CD1"/>
    <mergeCell ref="B27:S27"/>
    <mergeCell ref="B40:S40"/>
    <mergeCell ref="B53:S53"/>
    <mergeCell ref="W53:AN53"/>
    <mergeCell ref="B1:S1"/>
    <mergeCell ref="B14:S14"/>
    <mergeCell ref="W40:AN40"/>
    <mergeCell ref="W27:AN27"/>
    <mergeCell ref="W1:AN1"/>
    <mergeCell ref="AR1:BI1"/>
    <mergeCell ref="AR14:BI14"/>
    <mergeCell ref="AR27:BI27"/>
    <mergeCell ref="AR40:BI40"/>
    <mergeCell ref="W14:AN14"/>
    <mergeCell ref="AR53:BI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6"/>
  <sheetViews>
    <sheetView zoomScaleNormal="100" workbookViewId="0"/>
  </sheetViews>
  <sheetFormatPr defaultColWidth="9.109375" defaultRowHeight="13.8" x14ac:dyDescent="0.3"/>
  <cols>
    <col min="1" max="1" width="23.6640625" style="1" customWidth="1"/>
    <col min="2" max="2" width="1.6640625" style="4" customWidth="1"/>
    <col min="3" max="7" width="10.6640625" style="1" customWidth="1"/>
    <col min="8" max="8" width="11.6640625" style="1" customWidth="1"/>
    <col min="9" max="9" width="10.6640625" style="4" customWidth="1"/>
    <col min="10" max="10" width="1.6640625" style="4" customWidth="1"/>
    <col min="11" max="15" width="10.6640625" style="1" customWidth="1"/>
    <col min="16" max="16" width="11.6640625" style="4" customWidth="1"/>
    <col min="17" max="17" width="12.6640625" style="1" customWidth="1"/>
    <col min="18" max="18" width="1.6640625" style="4" customWidth="1"/>
    <col min="19" max="22" width="10.6640625" style="1" customWidth="1"/>
    <col min="23" max="23" width="10.6640625" style="4" customWidth="1"/>
    <col min="24" max="25" width="10.6640625" style="1" customWidth="1"/>
    <col min="26" max="26" width="1.6640625" style="1" customWidth="1"/>
    <col min="27" max="16384" width="9.109375" style="1"/>
  </cols>
  <sheetData>
    <row r="1" spans="1:26" x14ac:dyDescent="0.3">
      <c r="A1" s="3"/>
      <c r="B1" s="3"/>
      <c r="C1" s="259" t="s">
        <v>176</v>
      </c>
      <c r="D1" s="259"/>
      <c r="E1" s="259"/>
      <c r="F1" s="259"/>
      <c r="G1" s="259"/>
      <c r="H1" s="259"/>
      <c r="I1" s="259"/>
      <c r="K1" s="259" t="s">
        <v>177</v>
      </c>
      <c r="L1" s="259"/>
      <c r="M1" s="259"/>
      <c r="N1" s="259"/>
      <c r="O1" s="259"/>
      <c r="P1" s="259"/>
      <c r="Q1" s="259"/>
      <c r="S1" s="259" t="s">
        <v>178</v>
      </c>
      <c r="T1" s="259"/>
      <c r="U1" s="259"/>
      <c r="V1" s="259"/>
      <c r="W1" s="259"/>
      <c r="X1" s="259"/>
      <c r="Y1" s="259"/>
    </row>
    <row r="2" spans="1:26" s="13" customFormat="1" ht="38.25" customHeight="1" x14ac:dyDescent="0.3">
      <c r="A2" s="9" t="s">
        <v>197</v>
      </c>
      <c r="B2" s="9"/>
      <c r="C2" s="10" t="s">
        <v>147</v>
      </c>
      <c r="D2" s="10" t="s">
        <v>350</v>
      </c>
      <c r="E2" s="10" t="s">
        <v>346</v>
      </c>
      <c r="F2" s="10" t="s">
        <v>351</v>
      </c>
      <c r="G2" s="10" t="s">
        <v>347</v>
      </c>
      <c r="H2" s="16" t="s">
        <v>352</v>
      </c>
      <c r="I2" s="16" t="s">
        <v>348</v>
      </c>
      <c r="J2" s="9" t="s">
        <v>141</v>
      </c>
      <c r="K2" s="11" t="s">
        <v>147</v>
      </c>
      <c r="L2" s="11" t="s">
        <v>353</v>
      </c>
      <c r="M2" s="11" t="s">
        <v>365</v>
      </c>
      <c r="N2" s="11" t="s">
        <v>354</v>
      </c>
      <c r="O2" s="11" t="s">
        <v>366</v>
      </c>
      <c r="P2" s="17" t="s">
        <v>355</v>
      </c>
      <c r="Q2" s="17" t="s">
        <v>367</v>
      </c>
      <c r="R2" s="9" t="s">
        <v>141</v>
      </c>
      <c r="S2" s="12" t="s">
        <v>147</v>
      </c>
      <c r="T2" s="12" t="s">
        <v>179</v>
      </c>
      <c r="U2" s="12" t="s">
        <v>368</v>
      </c>
      <c r="V2" s="12" t="s">
        <v>180</v>
      </c>
      <c r="W2" s="12" t="s">
        <v>369</v>
      </c>
      <c r="X2" s="18" t="s">
        <v>181</v>
      </c>
      <c r="Y2" s="18" t="s">
        <v>370</v>
      </c>
      <c r="Z2" s="13" t="s">
        <v>141</v>
      </c>
    </row>
    <row r="3" spans="1:26" x14ac:dyDescent="0.3">
      <c r="A3" s="4" t="s">
        <v>67</v>
      </c>
      <c r="C3" s="206">
        <v>247</v>
      </c>
      <c r="D3" s="206">
        <v>20</v>
      </c>
      <c r="E3" s="206">
        <v>26</v>
      </c>
      <c r="F3" s="206">
        <v>396</v>
      </c>
      <c r="G3" s="206">
        <v>513</v>
      </c>
      <c r="H3" s="206">
        <v>28</v>
      </c>
      <c r="I3" s="206">
        <v>12</v>
      </c>
      <c r="J3" s="207"/>
      <c r="K3" s="206">
        <v>241</v>
      </c>
      <c r="L3" s="206">
        <v>28</v>
      </c>
      <c r="M3" s="206">
        <v>21</v>
      </c>
      <c r="N3" s="206">
        <v>479</v>
      </c>
      <c r="O3" s="206">
        <v>392</v>
      </c>
      <c r="P3" s="206">
        <v>23</v>
      </c>
      <c r="Q3" s="206">
        <v>28</v>
      </c>
      <c r="R3" s="207"/>
      <c r="S3" s="206">
        <v>488</v>
      </c>
      <c r="T3" s="206">
        <v>48</v>
      </c>
      <c r="U3" s="206">
        <v>47</v>
      </c>
      <c r="V3" s="206">
        <v>875</v>
      </c>
      <c r="W3" s="206">
        <v>905</v>
      </c>
      <c r="X3" s="206">
        <v>51</v>
      </c>
      <c r="Y3" s="206">
        <v>40</v>
      </c>
    </row>
    <row r="4" spans="1:26" x14ac:dyDescent="0.3">
      <c r="A4" s="4" t="s">
        <v>64</v>
      </c>
      <c r="C4" s="206">
        <v>245</v>
      </c>
      <c r="D4" s="206">
        <v>8</v>
      </c>
      <c r="E4" s="206">
        <v>27</v>
      </c>
      <c r="F4" s="206">
        <v>350</v>
      </c>
      <c r="G4" s="206">
        <v>526</v>
      </c>
      <c r="H4" s="206">
        <v>35</v>
      </c>
      <c r="I4" s="206">
        <v>16</v>
      </c>
      <c r="J4" s="207"/>
      <c r="K4" s="206">
        <v>240</v>
      </c>
      <c r="L4" s="206">
        <v>20</v>
      </c>
      <c r="M4" s="206">
        <v>15</v>
      </c>
      <c r="N4" s="206">
        <v>415</v>
      </c>
      <c r="O4" s="206">
        <v>381</v>
      </c>
      <c r="P4" s="207">
        <v>13</v>
      </c>
      <c r="Q4" s="206">
        <v>21</v>
      </c>
      <c r="R4" s="207"/>
      <c r="S4" s="206">
        <v>485</v>
      </c>
      <c r="T4" s="206">
        <v>28</v>
      </c>
      <c r="U4" s="206">
        <v>42</v>
      </c>
      <c r="V4" s="206">
        <v>765</v>
      </c>
      <c r="W4" s="206">
        <v>907</v>
      </c>
      <c r="X4" s="206">
        <v>48</v>
      </c>
      <c r="Y4" s="206">
        <v>37</v>
      </c>
    </row>
    <row r="5" spans="1:26" x14ac:dyDescent="0.3">
      <c r="A5" s="4" t="s">
        <v>33</v>
      </c>
      <c r="C5" s="206">
        <v>247</v>
      </c>
      <c r="D5" s="206">
        <v>10</v>
      </c>
      <c r="E5" s="206">
        <v>26</v>
      </c>
      <c r="F5" s="206">
        <v>350</v>
      </c>
      <c r="G5" s="206">
        <v>517</v>
      </c>
      <c r="H5" s="206">
        <v>48</v>
      </c>
      <c r="I5" s="206">
        <v>13</v>
      </c>
      <c r="J5" s="207"/>
      <c r="K5" s="206">
        <v>237</v>
      </c>
      <c r="L5" s="206">
        <v>21</v>
      </c>
      <c r="M5" s="206">
        <v>31</v>
      </c>
      <c r="N5" s="206">
        <v>477</v>
      </c>
      <c r="O5" s="206">
        <v>497</v>
      </c>
      <c r="P5" s="207">
        <v>26</v>
      </c>
      <c r="Q5" s="206">
        <v>20</v>
      </c>
      <c r="R5" s="207"/>
      <c r="S5" s="206">
        <v>484</v>
      </c>
      <c r="T5" s="206">
        <v>31</v>
      </c>
      <c r="U5" s="206">
        <v>57</v>
      </c>
      <c r="V5" s="206">
        <v>827</v>
      </c>
      <c r="W5" s="206">
        <v>1014</v>
      </c>
      <c r="X5" s="206">
        <v>74</v>
      </c>
      <c r="Y5" s="206">
        <v>33</v>
      </c>
    </row>
    <row r="6" spans="1:26" x14ac:dyDescent="0.3">
      <c r="A6" s="4" t="s">
        <v>30</v>
      </c>
      <c r="C6" s="206">
        <v>239</v>
      </c>
      <c r="D6" s="206">
        <v>21</v>
      </c>
      <c r="E6" s="206">
        <v>38</v>
      </c>
      <c r="F6" s="206">
        <v>443</v>
      </c>
      <c r="G6" s="206">
        <v>587</v>
      </c>
      <c r="H6" s="206">
        <v>38</v>
      </c>
      <c r="I6" s="206">
        <v>19</v>
      </c>
      <c r="J6" s="207"/>
      <c r="K6" s="206">
        <v>233</v>
      </c>
      <c r="L6" s="206">
        <v>35</v>
      </c>
      <c r="M6" s="206">
        <v>29</v>
      </c>
      <c r="N6" s="206">
        <v>523</v>
      </c>
      <c r="O6" s="206">
        <v>484</v>
      </c>
      <c r="P6" s="207">
        <v>24</v>
      </c>
      <c r="Q6" s="206">
        <v>25</v>
      </c>
      <c r="R6" s="207"/>
      <c r="S6" s="206">
        <v>472</v>
      </c>
      <c r="T6" s="206">
        <v>56</v>
      </c>
      <c r="U6" s="206">
        <v>67</v>
      </c>
      <c r="V6" s="206">
        <v>966</v>
      </c>
      <c r="W6" s="206">
        <v>1071</v>
      </c>
      <c r="X6" s="206">
        <v>62</v>
      </c>
      <c r="Y6" s="206">
        <v>44</v>
      </c>
    </row>
    <row r="7" spans="1:26" x14ac:dyDescent="0.3">
      <c r="A7" s="4" t="s">
        <v>89</v>
      </c>
      <c r="C7" s="206">
        <v>205</v>
      </c>
      <c r="D7" s="206">
        <v>9</v>
      </c>
      <c r="E7" s="206">
        <v>19</v>
      </c>
      <c r="F7" s="206">
        <v>409</v>
      </c>
      <c r="G7" s="206">
        <v>415</v>
      </c>
      <c r="H7" s="206">
        <v>23</v>
      </c>
      <c r="I7" s="206">
        <v>17</v>
      </c>
      <c r="J7" s="207"/>
      <c r="K7" s="206">
        <v>211</v>
      </c>
      <c r="L7" s="206">
        <v>29</v>
      </c>
      <c r="M7" s="206">
        <v>10</v>
      </c>
      <c r="N7" s="206">
        <v>442</v>
      </c>
      <c r="O7" s="206">
        <v>312</v>
      </c>
      <c r="P7" s="207">
        <v>9</v>
      </c>
      <c r="Q7" s="206">
        <v>34</v>
      </c>
      <c r="R7" s="207"/>
      <c r="S7" s="206">
        <v>416</v>
      </c>
      <c r="T7" s="206">
        <v>38</v>
      </c>
      <c r="U7" s="206">
        <v>29</v>
      </c>
      <c r="V7" s="206">
        <v>851</v>
      </c>
      <c r="W7" s="206">
        <v>727</v>
      </c>
      <c r="X7" s="206">
        <v>32</v>
      </c>
      <c r="Y7" s="206">
        <v>51</v>
      </c>
    </row>
    <row r="8" spans="1:26" x14ac:dyDescent="0.3">
      <c r="A8" s="4" t="s">
        <v>28</v>
      </c>
      <c r="C8" s="206">
        <v>193</v>
      </c>
      <c r="D8" s="206">
        <v>28</v>
      </c>
      <c r="E8" s="206">
        <v>30</v>
      </c>
      <c r="F8" s="206">
        <v>344</v>
      </c>
      <c r="G8" s="206">
        <v>394</v>
      </c>
      <c r="H8" s="206">
        <v>20</v>
      </c>
      <c r="I8" s="206">
        <v>12</v>
      </c>
      <c r="J8" s="207"/>
      <c r="K8" s="206">
        <v>197</v>
      </c>
      <c r="L8" s="206">
        <v>31</v>
      </c>
      <c r="M8" s="206">
        <v>14</v>
      </c>
      <c r="N8" s="206">
        <v>413</v>
      </c>
      <c r="O8" s="206">
        <v>304</v>
      </c>
      <c r="P8" s="207">
        <v>12</v>
      </c>
      <c r="Q8" s="206">
        <v>29</v>
      </c>
      <c r="R8" s="207"/>
      <c r="S8" s="206">
        <v>390</v>
      </c>
      <c r="T8" s="206">
        <v>59</v>
      </c>
      <c r="U8" s="206">
        <v>44</v>
      </c>
      <c r="V8" s="206">
        <v>757</v>
      </c>
      <c r="W8" s="206">
        <v>698</v>
      </c>
      <c r="X8" s="206">
        <v>32</v>
      </c>
      <c r="Y8" s="206">
        <v>41</v>
      </c>
    </row>
    <row r="9" spans="1:26" x14ac:dyDescent="0.3">
      <c r="A9" s="4" t="s">
        <v>50</v>
      </c>
      <c r="C9" s="206">
        <v>195</v>
      </c>
      <c r="D9" s="206">
        <v>15</v>
      </c>
      <c r="E9" s="206">
        <v>21</v>
      </c>
      <c r="F9" s="206">
        <v>334</v>
      </c>
      <c r="G9" s="206">
        <v>411</v>
      </c>
      <c r="H9" s="206">
        <v>26</v>
      </c>
      <c r="I9" s="206">
        <v>16</v>
      </c>
      <c r="J9" s="207"/>
      <c r="K9" s="206">
        <v>188</v>
      </c>
      <c r="L9" s="206">
        <v>22</v>
      </c>
      <c r="M9" s="206">
        <v>20</v>
      </c>
      <c r="N9" s="206">
        <v>432</v>
      </c>
      <c r="O9" s="206">
        <v>346</v>
      </c>
      <c r="P9" s="207">
        <v>19</v>
      </c>
      <c r="Q9" s="206">
        <v>19</v>
      </c>
      <c r="R9" s="207"/>
      <c r="S9" s="206">
        <v>383</v>
      </c>
      <c r="T9" s="206">
        <v>37</v>
      </c>
      <c r="U9" s="206">
        <v>41</v>
      </c>
      <c r="V9" s="206">
        <v>766</v>
      </c>
      <c r="W9" s="206">
        <v>757</v>
      </c>
      <c r="X9" s="206">
        <v>45</v>
      </c>
      <c r="Y9" s="206">
        <v>35</v>
      </c>
    </row>
    <row r="10" spans="1:26" x14ac:dyDescent="0.3">
      <c r="A10" s="4" t="s">
        <v>91</v>
      </c>
      <c r="C10" s="206">
        <v>187</v>
      </c>
      <c r="D10" s="206">
        <v>13</v>
      </c>
      <c r="E10" s="206">
        <v>32</v>
      </c>
      <c r="F10" s="206">
        <v>310</v>
      </c>
      <c r="G10" s="206">
        <v>388</v>
      </c>
      <c r="H10" s="206">
        <v>27</v>
      </c>
      <c r="I10" s="206">
        <v>12</v>
      </c>
      <c r="J10" s="207"/>
      <c r="K10" s="206">
        <v>196</v>
      </c>
      <c r="L10" s="206">
        <v>24</v>
      </c>
      <c r="M10" s="206">
        <v>12</v>
      </c>
      <c r="N10" s="206">
        <v>543</v>
      </c>
      <c r="O10" s="206">
        <v>359</v>
      </c>
      <c r="P10" s="207">
        <v>12</v>
      </c>
      <c r="Q10" s="206">
        <v>22</v>
      </c>
      <c r="R10" s="207"/>
      <c r="S10" s="206">
        <v>383</v>
      </c>
      <c r="T10" s="206">
        <v>37</v>
      </c>
      <c r="U10" s="206">
        <v>44</v>
      </c>
      <c r="V10" s="206">
        <v>853</v>
      </c>
      <c r="W10" s="206">
        <v>747</v>
      </c>
      <c r="X10" s="206">
        <v>39</v>
      </c>
      <c r="Y10" s="206">
        <v>34</v>
      </c>
    </row>
    <row r="11" spans="1:26" x14ac:dyDescent="0.3">
      <c r="A11" s="4" t="s">
        <v>71</v>
      </c>
      <c r="C11" s="206">
        <v>190</v>
      </c>
      <c r="D11" s="206">
        <v>15</v>
      </c>
      <c r="E11" s="206">
        <v>15</v>
      </c>
      <c r="F11" s="206">
        <v>309</v>
      </c>
      <c r="G11" s="206">
        <v>395</v>
      </c>
      <c r="H11" s="206">
        <v>22</v>
      </c>
      <c r="I11" s="206">
        <v>11</v>
      </c>
      <c r="J11" s="207"/>
      <c r="K11" s="206">
        <v>183</v>
      </c>
      <c r="L11" s="206">
        <v>29</v>
      </c>
      <c r="M11" s="206">
        <v>14</v>
      </c>
      <c r="N11" s="206">
        <v>365</v>
      </c>
      <c r="O11" s="206">
        <v>295</v>
      </c>
      <c r="P11" s="207">
        <v>12</v>
      </c>
      <c r="Q11" s="206">
        <v>32</v>
      </c>
      <c r="R11" s="207"/>
      <c r="S11" s="206">
        <v>373</v>
      </c>
      <c r="T11" s="206">
        <v>44</v>
      </c>
      <c r="U11" s="206">
        <v>29</v>
      </c>
      <c r="V11" s="206">
        <v>674</v>
      </c>
      <c r="W11" s="206">
        <v>690</v>
      </c>
      <c r="X11" s="206">
        <v>34</v>
      </c>
      <c r="Y11" s="206">
        <v>43</v>
      </c>
    </row>
    <row r="12" spans="1:26" x14ac:dyDescent="0.3">
      <c r="A12" s="4" t="s">
        <v>62</v>
      </c>
      <c r="C12" s="206">
        <v>151</v>
      </c>
      <c r="D12" s="206">
        <v>7</v>
      </c>
      <c r="E12" s="206">
        <v>13</v>
      </c>
      <c r="F12" s="206">
        <v>224</v>
      </c>
      <c r="G12" s="206">
        <v>308</v>
      </c>
      <c r="H12" s="206">
        <v>11</v>
      </c>
      <c r="I12" s="206">
        <v>7</v>
      </c>
      <c r="J12" s="207"/>
      <c r="K12" s="206">
        <v>149</v>
      </c>
      <c r="L12" s="206">
        <v>15</v>
      </c>
      <c r="M12" s="206">
        <v>11</v>
      </c>
      <c r="N12" s="206">
        <v>286</v>
      </c>
      <c r="O12" s="206">
        <v>255</v>
      </c>
      <c r="P12" s="207">
        <v>3</v>
      </c>
      <c r="Q12" s="206">
        <v>10</v>
      </c>
      <c r="R12" s="207"/>
      <c r="S12" s="206">
        <v>300</v>
      </c>
      <c r="T12" s="206">
        <v>22</v>
      </c>
      <c r="U12" s="206">
        <v>24</v>
      </c>
      <c r="V12" s="206">
        <v>510</v>
      </c>
      <c r="W12" s="206">
        <v>563</v>
      </c>
      <c r="X12" s="206">
        <v>14</v>
      </c>
      <c r="Y12" s="206">
        <v>17</v>
      </c>
    </row>
    <row r="13" spans="1:26" x14ac:dyDescent="0.3">
      <c r="A13" s="4" t="s">
        <v>65</v>
      </c>
      <c r="C13" s="206">
        <v>148</v>
      </c>
      <c r="D13" s="206">
        <v>14</v>
      </c>
      <c r="E13" s="206">
        <v>14</v>
      </c>
      <c r="F13" s="206">
        <v>230</v>
      </c>
      <c r="G13" s="206">
        <v>280</v>
      </c>
      <c r="H13" s="206">
        <v>13</v>
      </c>
      <c r="I13" s="206">
        <v>8</v>
      </c>
      <c r="J13" s="207"/>
      <c r="K13" s="206">
        <v>152</v>
      </c>
      <c r="L13" s="206">
        <v>21</v>
      </c>
      <c r="M13" s="206">
        <v>11</v>
      </c>
      <c r="N13" s="206">
        <v>294</v>
      </c>
      <c r="O13" s="206">
        <v>212</v>
      </c>
      <c r="P13" s="207">
        <v>3</v>
      </c>
      <c r="Q13" s="206">
        <v>20</v>
      </c>
      <c r="R13" s="207"/>
      <c r="S13" s="206">
        <v>300</v>
      </c>
      <c r="T13" s="206">
        <v>35</v>
      </c>
      <c r="U13" s="206">
        <v>25</v>
      </c>
      <c r="V13" s="206">
        <v>524</v>
      </c>
      <c r="W13" s="206">
        <v>492</v>
      </c>
      <c r="X13" s="206">
        <v>16</v>
      </c>
      <c r="Y13" s="206">
        <v>28</v>
      </c>
    </row>
    <row r="14" spans="1:26" x14ac:dyDescent="0.3">
      <c r="A14" s="4" t="s">
        <v>87</v>
      </c>
      <c r="C14" s="206">
        <v>111</v>
      </c>
      <c r="D14" s="206">
        <v>16</v>
      </c>
      <c r="E14" s="206">
        <v>15</v>
      </c>
      <c r="F14" s="206">
        <v>226</v>
      </c>
      <c r="G14" s="206">
        <v>235</v>
      </c>
      <c r="H14" s="206">
        <v>7</v>
      </c>
      <c r="I14" s="206">
        <v>7</v>
      </c>
      <c r="J14" s="207"/>
      <c r="K14" s="206">
        <v>116</v>
      </c>
      <c r="L14" s="206">
        <v>16</v>
      </c>
      <c r="M14" s="206">
        <v>8</v>
      </c>
      <c r="N14" s="206">
        <v>272</v>
      </c>
      <c r="O14" s="206">
        <v>187</v>
      </c>
      <c r="P14" s="207">
        <v>3</v>
      </c>
      <c r="Q14" s="206">
        <v>12</v>
      </c>
      <c r="R14" s="207"/>
      <c r="S14" s="206">
        <v>227</v>
      </c>
      <c r="T14" s="206">
        <v>32</v>
      </c>
      <c r="U14" s="206">
        <v>23</v>
      </c>
      <c r="V14" s="206">
        <v>498</v>
      </c>
      <c r="W14" s="206">
        <v>422</v>
      </c>
      <c r="X14" s="206">
        <v>10</v>
      </c>
      <c r="Y14" s="206">
        <v>19</v>
      </c>
    </row>
    <row r="15" spans="1:26" x14ac:dyDescent="0.3">
      <c r="A15" s="4" t="s">
        <v>250</v>
      </c>
      <c r="C15" s="206">
        <v>91</v>
      </c>
      <c r="D15" s="206">
        <v>7</v>
      </c>
      <c r="E15" s="206">
        <v>10</v>
      </c>
      <c r="F15" s="206">
        <v>165</v>
      </c>
      <c r="G15" s="206">
        <v>179</v>
      </c>
      <c r="H15" s="206">
        <v>10</v>
      </c>
      <c r="I15" s="206">
        <v>4</v>
      </c>
      <c r="J15" s="207"/>
      <c r="K15" s="206">
        <v>94</v>
      </c>
      <c r="L15" s="206">
        <v>8</v>
      </c>
      <c r="M15" s="206">
        <v>4</v>
      </c>
      <c r="N15" s="206">
        <v>167</v>
      </c>
      <c r="O15" s="206">
        <v>138</v>
      </c>
      <c r="P15" s="207">
        <v>8</v>
      </c>
      <c r="Q15" s="206">
        <v>16</v>
      </c>
      <c r="R15" s="207"/>
      <c r="S15" s="206">
        <v>185</v>
      </c>
      <c r="T15" s="206">
        <v>15</v>
      </c>
      <c r="U15" s="206">
        <v>14</v>
      </c>
      <c r="V15" s="206">
        <v>332</v>
      </c>
      <c r="W15" s="206">
        <v>317</v>
      </c>
      <c r="X15" s="206">
        <v>18</v>
      </c>
      <c r="Y15" s="206">
        <v>20</v>
      </c>
    </row>
    <row r="16" spans="1:26" x14ac:dyDescent="0.3">
      <c r="A16" s="4" t="s">
        <v>32</v>
      </c>
      <c r="C16" s="206">
        <v>75</v>
      </c>
      <c r="D16" s="206">
        <v>7</v>
      </c>
      <c r="E16" s="206">
        <v>10</v>
      </c>
      <c r="F16" s="206">
        <v>120</v>
      </c>
      <c r="G16" s="206">
        <v>129</v>
      </c>
      <c r="H16" s="206">
        <v>2</v>
      </c>
      <c r="I16" s="206">
        <v>6</v>
      </c>
      <c r="J16" s="207"/>
      <c r="K16" s="206">
        <v>79</v>
      </c>
      <c r="L16" s="206">
        <v>7</v>
      </c>
      <c r="M16" s="206">
        <v>2</v>
      </c>
      <c r="N16" s="206">
        <v>158</v>
      </c>
      <c r="O16" s="206">
        <v>123</v>
      </c>
      <c r="P16" s="207">
        <v>3</v>
      </c>
      <c r="Q16" s="206">
        <v>15</v>
      </c>
      <c r="R16" s="207"/>
      <c r="S16" s="206">
        <v>154</v>
      </c>
      <c r="T16" s="206">
        <v>14</v>
      </c>
      <c r="U16" s="206">
        <v>12</v>
      </c>
      <c r="V16" s="206">
        <v>278</v>
      </c>
      <c r="W16" s="206">
        <v>252</v>
      </c>
      <c r="X16" s="206">
        <v>5</v>
      </c>
      <c r="Y16" s="206">
        <v>21</v>
      </c>
    </row>
    <row r="17" spans="1:25" x14ac:dyDescent="0.3">
      <c r="A17" s="4" t="s">
        <v>243</v>
      </c>
      <c r="C17" s="206">
        <v>65</v>
      </c>
      <c r="D17" s="206">
        <v>5</v>
      </c>
      <c r="E17" s="206">
        <v>3</v>
      </c>
      <c r="F17" s="206">
        <v>97</v>
      </c>
      <c r="G17" s="206">
        <v>112</v>
      </c>
      <c r="H17" s="206">
        <v>5</v>
      </c>
      <c r="I17" s="206">
        <v>4</v>
      </c>
      <c r="J17" s="207"/>
      <c r="K17" s="206">
        <v>67</v>
      </c>
      <c r="L17" s="206">
        <v>5</v>
      </c>
      <c r="M17" s="206">
        <v>2</v>
      </c>
      <c r="N17" s="206">
        <v>113</v>
      </c>
      <c r="O17" s="206">
        <v>92</v>
      </c>
      <c r="P17" s="207">
        <v>4</v>
      </c>
      <c r="Q17" s="206">
        <v>4</v>
      </c>
      <c r="R17" s="207"/>
      <c r="S17" s="206">
        <v>132</v>
      </c>
      <c r="T17" s="206">
        <v>10</v>
      </c>
      <c r="U17" s="206">
        <v>5</v>
      </c>
      <c r="V17" s="206">
        <v>210</v>
      </c>
      <c r="W17" s="206">
        <v>204</v>
      </c>
      <c r="X17" s="206">
        <v>9</v>
      </c>
      <c r="Y17" s="206">
        <v>8</v>
      </c>
    </row>
    <row r="18" spans="1:25" x14ac:dyDescent="0.3">
      <c r="A18" s="4" t="s">
        <v>248</v>
      </c>
      <c r="C18" s="206">
        <v>46</v>
      </c>
      <c r="D18" s="206">
        <v>2</v>
      </c>
      <c r="E18" s="206">
        <v>6</v>
      </c>
      <c r="F18" s="206">
        <v>70</v>
      </c>
      <c r="G18" s="206">
        <v>104</v>
      </c>
      <c r="H18" s="206">
        <v>5</v>
      </c>
      <c r="I18" s="206">
        <v>4</v>
      </c>
      <c r="J18" s="207"/>
      <c r="K18" s="206">
        <v>49</v>
      </c>
      <c r="L18" s="206">
        <v>2</v>
      </c>
      <c r="M18" s="206">
        <v>1</v>
      </c>
      <c r="N18" s="206">
        <v>100</v>
      </c>
      <c r="O18" s="206">
        <v>75</v>
      </c>
      <c r="P18" s="207">
        <v>1</v>
      </c>
      <c r="Q18" s="206">
        <v>4</v>
      </c>
      <c r="R18" s="207"/>
      <c r="S18" s="206">
        <v>95</v>
      </c>
      <c r="T18" s="206">
        <v>4</v>
      </c>
      <c r="U18" s="206">
        <v>7</v>
      </c>
      <c r="V18" s="206">
        <v>170</v>
      </c>
      <c r="W18" s="206">
        <v>179</v>
      </c>
      <c r="X18" s="206">
        <v>6</v>
      </c>
      <c r="Y18" s="206">
        <v>8</v>
      </c>
    </row>
    <row r="19" spans="1:25" x14ac:dyDescent="0.3">
      <c r="A19" s="4" t="s">
        <v>307</v>
      </c>
      <c r="C19" s="206">
        <v>44</v>
      </c>
      <c r="D19" s="206">
        <v>10</v>
      </c>
      <c r="E19" s="206">
        <v>10</v>
      </c>
      <c r="F19" s="206">
        <v>109</v>
      </c>
      <c r="G19" s="206">
        <v>91</v>
      </c>
      <c r="H19" s="206">
        <v>3</v>
      </c>
      <c r="I19" s="206">
        <v>8</v>
      </c>
      <c r="J19" s="207"/>
      <c r="K19" s="206">
        <v>46</v>
      </c>
      <c r="L19" s="206">
        <v>3</v>
      </c>
      <c r="M19" s="206">
        <v>1</v>
      </c>
      <c r="N19" s="206">
        <v>117</v>
      </c>
      <c r="O19" s="206">
        <v>75</v>
      </c>
      <c r="P19" s="207">
        <v>0</v>
      </c>
      <c r="Q19" s="206">
        <v>7</v>
      </c>
      <c r="R19" s="207"/>
      <c r="S19" s="206">
        <v>90</v>
      </c>
      <c r="T19" s="206">
        <v>13</v>
      </c>
      <c r="U19" s="206">
        <v>11</v>
      </c>
      <c r="V19" s="206">
        <v>226</v>
      </c>
      <c r="W19" s="206">
        <v>166</v>
      </c>
      <c r="X19" s="206">
        <v>3</v>
      </c>
      <c r="Y19" s="206">
        <v>15</v>
      </c>
    </row>
    <row r="20" spans="1:25" x14ac:dyDescent="0.3">
      <c r="A20" s="4" t="s">
        <v>29</v>
      </c>
      <c r="C20" s="206">
        <v>34</v>
      </c>
      <c r="D20" s="206">
        <v>5</v>
      </c>
      <c r="E20" s="206">
        <v>5</v>
      </c>
      <c r="F20" s="206">
        <v>71</v>
      </c>
      <c r="G20" s="206">
        <v>78</v>
      </c>
      <c r="H20" s="206">
        <v>1</v>
      </c>
      <c r="I20" s="206">
        <v>5</v>
      </c>
      <c r="J20" s="207"/>
      <c r="K20" s="206">
        <v>35</v>
      </c>
      <c r="L20" s="206">
        <v>2</v>
      </c>
      <c r="M20" s="206">
        <v>0</v>
      </c>
      <c r="N20" s="206">
        <v>70</v>
      </c>
      <c r="O20" s="206">
        <v>50</v>
      </c>
      <c r="P20" s="207">
        <v>0</v>
      </c>
      <c r="Q20" s="206">
        <v>8</v>
      </c>
      <c r="R20" s="207"/>
      <c r="S20" s="206">
        <v>69</v>
      </c>
      <c r="T20" s="206">
        <v>7</v>
      </c>
      <c r="U20" s="206">
        <v>5</v>
      </c>
      <c r="V20" s="206">
        <v>141</v>
      </c>
      <c r="W20" s="206">
        <v>128</v>
      </c>
      <c r="X20" s="206">
        <v>1</v>
      </c>
      <c r="Y20" s="206">
        <v>13</v>
      </c>
    </row>
    <row r="21" spans="1:25" x14ac:dyDescent="0.3">
      <c r="A21" s="4" t="s">
        <v>88</v>
      </c>
      <c r="C21" s="206">
        <v>34</v>
      </c>
      <c r="D21" s="206">
        <v>1</v>
      </c>
      <c r="E21" s="206">
        <v>2</v>
      </c>
      <c r="F21" s="206">
        <v>46</v>
      </c>
      <c r="G21" s="206">
        <v>59</v>
      </c>
      <c r="H21" s="206">
        <v>9</v>
      </c>
      <c r="I21" s="206">
        <v>0</v>
      </c>
      <c r="J21" s="207"/>
      <c r="K21" s="206">
        <v>32</v>
      </c>
      <c r="L21" s="206">
        <v>5</v>
      </c>
      <c r="M21" s="206">
        <v>4</v>
      </c>
      <c r="N21" s="206">
        <v>58</v>
      </c>
      <c r="O21" s="206">
        <v>49</v>
      </c>
      <c r="P21" s="207">
        <v>4</v>
      </c>
      <c r="Q21" s="206">
        <v>1</v>
      </c>
      <c r="R21" s="207"/>
      <c r="S21" s="206">
        <v>66</v>
      </c>
      <c r="T21" s="206">
        <v>6</v>
      </c>
      <c r="U21" s="206">
        <v>6</v>
      </c>
      <c r="V21" s="206">
        <v>104</v>
      </c>
      <c r="W21" s="206">
        <v>108</v>
      </c>
      <c r="X21" s="206">
        <v>13</v>
      </c>
      <c r="Y21" s="206">
        <v>1</v>
      </c>
    </row>
    <row r="22" spans="1:25" x14ac:dyDescent="0.3">
      <c r="A22" s="4" t="s">
        <v>301</v>
      </c>
      <c r="C22" s="206">
        <v>32</v>
      </c>
      <c r="D22" s="206">
        <v>4</v>
      </c>
      <c r="E22" s="206">
        <v>2</v>
      </c>
      <c r="F22" s="206">
        <v>59</v>
      </c>
      <c r="G22" s="206">
        <v>75</v>
      </c>
      <c r="H22" s="206">
        <v>1</v>
      </c>
      <c r="I22" s="206">
        <v>4</v>
      </c>
      <c r="J22" s="207"/>
      <c r="K22" s="206">
        <v>32</v>
      </c>
      <c r="L22" s="206">
        <v>2</v>
      </c>
      <c r="M22" s="206">
        <v>3</v>
      </c>
      <c r="N22" s="206">
        <v>70</v>
      </c>
      <c r="O22" s="206">
        <v>54</v>
      </c>
      <c r="P22" s="207">
        <v>1</v>
      </c>
      <c r="Q22" s="206">
        <v>8</v>
      </c>
      <c r="R22" s="207"/>
      <c r="S22" s="206">
        <v>64</v>
      </c>
      <c r="T22" s="206">
        <v>6</v>
      </c>
      <c r="U22" s="206">
        <v>5</v>
      </c>
      <c r="V22" s="206">
        <v>129</v>
      </c>
      <c r="W22" s="206">
        <v>129</v>
      </c>
      <c r="X22" s="206">
        <v>2</v>
      </c>
      <c r="Y22" s="206">
        <v>12</v>
      </c>
    </row>
    <row r="23" spans="1:25" x14ac:dyDescent="0.3">
      <c r="A23" s="4" t="s">
        <v>314</v>
      </c>
      <c r="C23" s="206">
        <v>28</v>
      </c>
      <c r="D23" s="206">
        <v>4</v>
      </c>
      <c r="E23" s="206">
        <v>1</v>
      </c>
      <c r="F23" s="206">
        <v>65</v>
      </c>
      <c r="G23" s="206">
        <v>70</v>
      </c>
      <c r="H23" s="206">
        <v>1</v>
      </c>
      <c r="I23" s="206">
        <v>2</v>
      </c>
      <c r="J23" s="207"/>
      <c r="K23" s="206">
        <v>30</v>
      </c>
      <c r="L23" s="206">
        <v>3</v>
      </c>
      <c r="M23" s="206">
        <v>5</v>
      </c>
      <c r="N23" s="206">
        <v>61</v>
      </c>
      <c r="O23" s="206">
        <v>61</v>
      </c>
      <c r="P23" s="207">
        <v>4</v>
      </c>
      <c r="Q23" s="206">
        <v>0</v>
      </c>
      <c r="R23" s="207"/>
      <c r="S23" s="206">
        <v>58</v>
      </c>
      <c r="T23" s="206">
        <v>7</v>
      </c>
      <c r="U23" s="206">
        <v>6</v>
      </c>
      <c r="V23" s="206">
        <v>126</v>
      </c>
      <c r="W23" s="206">
        <v>131</v>
      </c>
      <c r="X23" s="206">
        <v>5</v>
      </c>
      <c r="Y23" s="206">
        <v>2</v>
      </c>
    </row>
    <row r="24" spans="1:25" x14ac:dyDescent="0.3">
      <c r="A24" s="4" t="s">
        <v>238</v>
      </c>
      <c r="C24" s="206">
        <v>18</v>
      </c>
      <c r="D24" s="206">
        <v>2</v>
      </c>
      <c r="E24" s="206">
        <v>3</v>
      </c>
      <c r="F24" s="206">
        <v>37</v>
      </c>
      <c r="G24" s="206">
        <v>37</v>
      </c>
      <c r="H24" s="206">
        <v>2</v>
      </c>
      <c r="I24" s="206">
        <v>0</v>
      </c>
      <c r="J24" s="207"/>
      <c r="K24" s="206">
        <v>18</v>
      </c>
      <c r="L24" s="206">
        <v>3</v>
      </c>
      <c r="M24" s="206">
        <v>2</v>
      </c>
      <c r="N24" s="206">
        <v>39</v>
      </c>
      <c r="O24" s="206">
        <v>30</v>
      </c>
      <c r="P24" s="207">
        <v>1</v>
      </c>
      <c r="Q24" s="206">
        <v>3</v>
      </c>
      <c r="R24" s="207"/>
      <c r="S24" s="206">
        <v>36</v>
      </c>
      <c r="T24" s="206">
        <v>5</v>
      </c>
      <c r="U24" s="206">
        <v>5</v>
      </c>
      <c r="V24" s="206">
        <v>76</v>
      </c>
      <c r="W24" s="206">
        <v>67</v>
      </c>
      <c r="X24" s="206">
        <v>3</v>
      </c>
      <c r="Y24" s="206">
        <v>3</v>
      </c>
    </row>
    <row r="25" spans="1:25" x14ac:dyDescent="0.3">
      <c r="A25" s="4" t="s">
        <v>100</v>
      </c>
      <c r="C25" s="206">
        <v>17</v>
      </c>
      <c r="D25" s="206">
        <v>0</v>
      </c>
      <c r="E25" s="206">
        <v>5</v>
      </c>
      <c r="F25" s="206">
        <v>24</v>
      </c>
      <c r="G25" s="206">
        <v>31</v>
      </c>
      <c r="H25" s="206">
        <v>1</v>
      </c>
      <c r="I25" s="206">
        <v>1</v>
      </c>
      <c r="J25" s="207"/>
      <c r="K25" s="206">
        <v>16</v>
      </c>
      <c r="L25" s="206">
        <v>4</v>
      </c>
      <c r="M25" s="206">
        <v>1</v>
      </c>
      <c r="N25" s="206">
        <v>27</v>
      </c>
      <c r="O25" s="206">
        <v>30</v>
      </c>
      <c r="P25" s="207">
        <v>0</v>
      </c>
      <c r="Q25" s="206">
        <v>0</v>
      </c>
      <c r="R25" s="207"/>
      <c r="S25" s="206">
        <v>33</v>
      </c>
      <c r="T25" s="206">
        <v>4</v>
      </c>
      <c r="U25" s="206">
        <v>6</v>
      </c>
      <c r="V25" s="206">
        <v>51</v>
      </c>
      <c r="W25" s="206">
        <v>61</v>
      </c>
      <c r="X25" s="206">
        <v>1</v>
      </c>
      <c r="Y25" s="206">
        <v>1</v>
      </c>
    </row>
    <row r="26" spans="1:25" x14ac:dyDescent="0.3">
      <c r="A26" s="4" t="s">
        <v>251</v>
      </c>
      <c r="C26" s="206">
        <v>16</v>
      </c>
      <c r="D26" s="206">
        <v>0</v>
      </c>
      <c r="E26" s="206">
        <v>1</v>
      </c>
      <c r="F26" s="206">
        <v>35</v>
      </c>
      <c r="G26" s="206">
        <v>36</v>
      </c>
      <c r="H26" s="206">
        <v>1</v>
      </c>
      <c r="I26" s="206">
        <v>0</v>
      </c>
      <c r="J26" s="207"/>
      <c r="K26" s="206">
        <v>17</v>
      </c>
      <c r="L26" s="206">
        <v>2</v>
      </c>
      <c r="M26" s="206">
        <v>2</v>
      </c>
      <c r="N26" s="206">
        <v>35</v>
      </c>
      <c r="O26" s="206">
        <v>25</v>
      </c>
      <c r="P26" s="207">
        <v>3</v>
      </c>
      <c r="Q26" s="206">
        <v>2</v>
      </c>
      <c r="R26" s="207"/>
      <c r="S26" s="206">
        <v>33</v>
      </c>
      <c r="T26" s="206">
        <v>2</v>
      </c>
      <c r="U26" s="206">
        <v>3</v>
      </c>
      <c r="V26" s="206">
        <v>70</v>
      </c>
      <c r="W26" s="206">
        <v>61</v>
      </c>
      <c r="X26" s="206">
        <v>4</v>
      </c>
      <c r="Y26" s="206">
        <v>2</v>
      </c>
    </row>
    <row r="27" spans="1:25" x14ac:dyDescent="0.3">
      <c r="A27" s="4" t="s">
        <v>31</v>
      </c>
      <c r="C27" s="206">
        <v>11</v>
      </c>
      <c r="D27" s="206">
        <v>1</v>
      </c>
      <c r="E27" s="206">
        <v>3</v>
      </c>
      <c r="F27" s="206">
        <v>31</v>
      </c>
      <c r="G27" s="206">
        <v>15</v>
      </c>
      <c r="H27" s="206">
        <v>2</v>
      </c>
      <c r="I27" s="206">
        <v>0</v>
      </c>
      <c r="J27" s="207"/>
      <c r="K27" s="206">
        <v>11</v>
      </c>
      <c r="L27" s="206">
        <v>0</v>
      </c>
      <c r="M27" s="206">
        <v>1</v>
      </c>
      <c r="N27" s="206">
        <v>29</v>
      </c>
      <c r="O27" s="206">
        <v>28</v>
      </c>
      <c r="P27" s="207">
        <v>0</v>
      </c>
      <c r="Q27" s="206">
        <v>1</v>
      </c>
      <c r="R27" s="207"/>
      <c r="S27" s="206">
        <v>22</v>
      </c>
      <c r="T27" s="206">
        <v>1</v>
      </c>
      <c r="U27" s="206">
        <v>4</v>
      </c>
      <c r="V27" s="206">
        <v>60</v>
      </c>
      <c r="W27" s="206">
        <v>43</v>
      </c>
      <c r="X27" s="206">
        <v>2</v>
      </c>
      <c r="Y27" s="206">
        <v>1</v>
      </c>
    </row>
    <row r="28" spans="1:25" s="2" customFormat="1" x14ac:dyDescent="0.3">
      <c r="A28" s="3" t="s">
        <v>349</v>
      </c>
      <c r="B28" s="3"/>
      <c r="C28" s="208">
        <v>2869</v>
      </c>
      <c r="D28" s="208">
        <v>224</v>
      </c>
      <c r="E28" s="208">
        <v>337</v>
      </c>
      <c r="F28" s="208">
        <v>4854</v>
      </c>
      <c r="G28" s="208">
        <v>5985</v>
      </c>
      <c r="H28" s="208">
        <v>341</v>
      </c>
      <c r="I28" s="209">
        <v>188</v>
      </c>
      <c r="J28" s="209"/>
      <c r="K28" s="208">
        <v>2869</v>
      </c>
      <c r="L28" s="208">
        <v>337</v>
      </c>
      <c r="M28" s="208">
        <v>224</v>
      </c>
      <c r="N28" s="208">
        <v>5985</v>
      </c>
      <c r="O28" s="208">
        <v>4854</v>
      </c>
      <c r="P28" s="209">
        <v>188</v>
      </c>
      <c r="Q28" s="208">
        <v>341</v>
      </c>
      <c r="R28" s="209"/>
      <c r="S28" s="212">
        <v>2869</v>
      </c>
      <c r="T28" s="260">
        <v>561</v>
      </c>
      <c r="U28" s="260"/>
      <c r="V28" s="261">
        <v>10839</v>
      </c>
      <c r="W28" s="261"/>
      <c r="X28" s="260">
        <v>529</v>
      </c>
      <c r="Y28" s="260"/>
    </row>
    <row r="29" spans="1:25" s="2" customFormat="1" x14ac:dyDescent="0.3">
      <c r="A29" s="210" t="s">
        <v>45</v>
      </c>
      <c r="B29" s="3"/>
      <c r="C29" s="206">
        <v>247</v>
      </c>
      <c r="D29" s="206">
        <v>17</v>
      </c>
      <c r="E29" s="206">
        <v>34</v>
      </c>
      <c r="F29" s="206">
        <v>415</v>
      </c>
      <c r="G29" s="206">
        <v>594</v>
      </c>
      <c r="H29" s="206">
        <v>34</v>
      </c>
      <c r="I29" s="207">
        <v>14</v>
      </c>
      <c r="J29" s="207"/>
      <c r="K29" s="206">
        <v>244</v>
      </c>
      <c r="L29" s="206">
        <v>19</v>
      </c>
      <c r="M29" s="206">
        <v>24</v>
      </c>
      <c r="N29" s="206">
        <v>546</v>
      </c>
      <c r="O29" s="206">
        <v>470</v>
      </c>
      <c r="P29" s="207">
        <v>25</v>
      </c>
      <c r="Q29" s="206">
        <v>15</v>
      </c>
      <c r="R29" s="207"/>
      <c r="S29" s="206">
        <v>491</v>
      </c>
      <c r="T29" s="206">
        <v>36</v>
      </c>
      <c r="U29" s="206">
        <v>58</v>
      </c>
      <c r="V29" s="206">
        <v>961</v>
      </c>
      <c r="W29" s="206">
        <v>1064</v>
      </c>
      <c r="X29" s="206">
        <v>59</v>
      </c>
      <c r="Y29" s="206">
        <v>29</v>
      </c>
    </row>
    <row r="30" spans="1:25" x14ac:dyDescent="0.3">
      <c r="A30" s="210" t="s">
        <v>47</v>
      </c>
      <c r="B30" s="1"/>
      <c r="C30" s="206">
        <v>246</v>
      </c>
      <c r="D30" s="206">
        <v>12</v>
      </c>
      <c r="E30" s="206">
        <v>34</v>
      </c>
      <c r="F30" s="206">
        <v>397</v>
      </c>
      <c r="G30" s="206">
        <v>644</v>
      </c>
      <c r="H30" s="206">
        <v>42</v>
      </c>
      <c r="I30" s="207">
        <v>7</v>
      </c>
      <c r="J30" s="206"/>
      <c r="K30" s="207">
        <v>245</v>
      </c>
      <c r="L30" s="207">
        <v>17</v>
      </c>
      <c r="M30" s="206">
        <v>25</v>
      </c>
      <c r="N30" s="206">
        <v>528</v>
      </c>
      <c r="O30" s="206">
        <v>538</v>
      </c>
      <c r="P30" s="206">
        <v>27</v>
      </c>
      <c r="Q30" s="206">
        <v>11</v>
      </c>
      <c r="R30" s="207"/>
      <c r="S30" s="206">
        <v>491</v>
      </c>
      <c r="T30" s="206">
        <v>29</v>
      </c>
      <c r="U30" s="206">
        <v>59</v>
      </c>
      <c r="V30" s="206">
        <v>925</v>
      </c>
      <c r="W30" s="206">
        <v>1182</v>
      </c>
      <c r="X30" s="206">
        <v>69</v>
      </c>
      <c r="Y30" s="206">
        <v>18</v>
      </c>
    </row>
    <row r="31" spans="1:25" s="2" customFormat="1" x14ac:dyDescent="0.3">
      <c r="A31" s="210" t="s">
        <v>85</v>
      </c>
      <c r="B31" s="3"/>
      <c r="C31" s="206">
        <v>247</v>
      </c>
      <c r="D31" s="206">
        <v>17</v>
      </c>
      <c r="E31" s="206">
        <v>32</v>
      </c>
      <c r="F31" s="206">
        <v>371</v>
      </c>
      <c r="G31" s="206">
        <v>586</v>
      </c>
      <c r="H31" s="206">
        <v>49</v>
      </c>
      <c r="I31" s="207">
        <v>5</v>
      </c>
      <c r="J31" s="207"/>
      <c r="K31" s="206">
        <v>245</v>
      </c>
      <c r="L31" s="206">
        <v>29</v>
      </c>
      <c r="M31" s="206">
        <v>16</v>
      </c>
      <c r="N31" s="206">
        <v>594</v>
      </c>
      <c r="O31" s="206">
        <v>551</v>
      </c>
      <c r="P31" s="207">
        <v>25</v>
      </c>
      <c r="Q31" s="206">
        <v>21</v>
      </c>
      <c r="R31" s="207"/>
      <c r="S31" s="206">
        <v>492</v>
      </c>
      <c r="T31" s="206">
        <v>46</v>
      </c>
      <c r="U31" s="206">
        <v>48</v>
      </c>
      <c r="V31" s="206">
        <v>965</v>
      </c>
      <c r="W31" s="206">
        <v>1137</v>
      </c>
      <c r="X31" s="206">
        <v>74</v>
      </c>
      <c r="Y31" s="206">
        <v>26</v>
      </c>
    </row>
    <row r="32" spans="1:25" x14ac:dyDescent="0.3">
      <c r="A32" s="211" t="s">
        <v>17</v>
      </c>
      <c r="B32" s="1"/>
      <c r="C32" s="206">
        <v>303</v>
      </c>
      <c r="D32" s="206">
        <v>19</v>
      </c>
      <c r="E32" s="206">
        <v>35</v>
      </c>
      <c r="F32" s="206">
        <v>428</v>
      </c>
      <c r="G32" s="206">
        <v>612</v>
      </c>
      <c r="H32" s="206">
        <v>47</v>
      </c>
      <c r="I32" s="207">
        <v>24</v>
      </c>
      <c r="J32" s="206"/>
      <c r="K32" s="207">
        <v>304</v>
      </c>
      <c r="L32" s="207">
        <v>35</v>
      </c>
      <c r="M32" s="206">
        <v>26</v>
      </c>
      <c r="N32" s="206">
        <v>524</v>
      </c>
      <c r="O32" s="206">
        <v>574</v>
      </c>
      <c r="P32" s="206">
        <v>22</v>
      </c>
      <c r="Q32" s="206">
        <v>43</v>
      </c>
      <c r="R32" s="207"/>
      <c r="S32" s="206">
        <v>607</v>
      </c>
      <c r="T32" s="206">
        <v>54</v>
      </c>
      <c r="U32" s="206">
        <v>61</v>
      </c>
      <c r="V32" s="206">
        <v>952</v>
      </c>
      <c r="W32" s="206">
        <v>1186</v>
      </c>
      <c r="X32" s="206">
        <v>69</v>
      </c>
      <c r="Y32" s="206">
        <v>67</v>
      </c>
    </row>
    <row r="33" spans="1:25" x14ac:dyDescent="0.3">
      <c r="A33" s="211" t="s">
        <v>19</v>
      </c>
      <c r="B33" s="1"/>
      <c r="C33" s="206">
        <v>304</v>
      </c>
      <c r="D33" s="206">
        <v>20</v>
      </c>
      <c r="E33" s="206">
        <v>25</v>
      </c>
      <c r="F33" s="206">
        <v>393</v>
      </c>
      <c r="G33" s="206">
        <v>570</v>
      </c>
      <c r="H33" s="206">
        <v>53</v>
      </c>
      <c r="I33" s="207">
        <v>13</v>
      </c>
      <c r="J33" s="206"/>
      <c r="K33" s="207">
        <v>303</v>
      </c>
      <c r="L33" s="207">
        <v>27</v>
      </c>
      <c r="M33" s="206">
        <v>22</v>
      </c>
      <c r="N33" s="206">
        <v>554</v>
      </c>
      <c r="O33" s="206">
        <v>568</v>
      </c>
      <c r="P33" s="206">
        <v>30</v>
      </c>
      <c r="Q33" s="206">
        <v>21</v>
      </c>
      <c r="R33" s="207"/>
      <c r="S33" s="206">
        <v>607</v>
      </c>
      <c r="T33" s="206">
        <v>47</v>
      </c>
      <c r="U33" s="206">
        <v>47</v>
      </c>
      <c r="V33" s="206">
        <v>947</v>
      </c>
      <c r="W33" s="206">
        <v>1138</v>
      </c>
      <c r="X33" s="206">
        <v>83</v>
      </c>
      <c r="Y33" s="206">
        <v>34</v>
      </c>
    </row>
    <row r="34" spans="1:25" x14ac:dyDescent="0.3">
      <c r="A34" s="211" t="s">
        <v>5</v>
      </c>
      <c r="B34" s="1"/>
      <c r="C34" s="206">
        <v>303</v>
      </c>
      <c r="D34" s="206">
        <v>11</v>
      </c>
      <c r="E34" s="206">
        <v>31</v>
      </c>
      <c r="F34" s="206">
        <v>309</v>
      </c>
      <c r="G34" s="206">
        <v>539</v>
      </c>
      <c r="H34" s="206">
        <v>37</v>
      </c>
      <c r="I34" s="207">
        <v>19</v>
      </c>
      <c r="J34" s="206"/>
      <c r="K34" s="207">
        <v>304</v>
      </c>
      <c r="L34" s="207">
        <v>20</v>
      </c>
      <c r="M34" s="206">
        <v>29</v>
      </c>
      <c r="N34" s="206">
        <v>505</v>
      </c>
      <c r="O34" s="206">
        <v>469</v>
      </c>
      <c r="P34" s="206">
        <v>42</v>
      </c>
      <c r="Q34" s="206">
        <v>25</v>
      </c>
      <c r="R34" s="207"/>
      <c r="S34" s="206">
        <v>607</v>
      </c>
      <c r="T34" s="206">
        <v>31</v>
      </c>
      <c r="U34" s="206">
        <v>60</v>
      </c>
      <c r="V34" s="206">
        <v>814</v>
      </c>
      <c r="W34" s="206">
        <v>1008</v>
      </c>
      <c r="X34" s="206">
        <v>79</v>
      </c>
      <c r="Y34" s="206">
        <v>44</v>
      </c>
    </row>
    <row r="35" spans="1:25" x14ac:dyDescent="0.3">
      <c r="A35" s="211" t="s">
        <v>18</v>
      </c>
      <c r="B35" s="1"/>
      <c r="C35" s="206">
        <v>303</v>
      </c>
      <c r="D35" s="206">
        <v>18</v>
      </c>
      <c r="E35" s="206">
        <v>25</v>
      </c>
      <c r="F35" s="206">
        <v>395</v>
      </c>
      <c r="G35" s="206">
        <v>525</v>
      </c>
      <c r="H35" s="206">
        <v>57</v>
      </c>
      <c r="I35" s="207">
        <v>21</v>
      </c>
      <c r="J35" s="206"/>
      <c r="K35" s="207">
        <v>304</v>
      </c>
      <c r="L35" s="207">
        <v>29</v>
      </c>
      <c r="M35" s="206">
        <v>21</v>
      </c>
      <c r="N35" s="206">
        <v>566</v>
      </c>
      <c r="O35" s="206">
        <v>460</v>
      </c>
      <c r="P35" s="206">
        <v>23</v>
      </c>
      <c r="Q35" s="206">
        <v>19</v>
      </c>
      <c r="R35" s="207"/>
      <c r="S35" s="206">
        <v>607</v>
      </c>
      <c r="T35" s="206">
        <v>47</v>
      </c>
      <c r="U35" s="206">
        <v>46</v>
      </c>
      <c r="V35" s="206">
        <v>961</v>
      </c>
      <c r="W35" s="206">
        <v>985</v>
      </c>
      <c r="X35" s="206">
        <v>80</v>
      </c>
      <c r="Y35" s="206">
        <v>40</v>
      </c>
    </row>
    <row r="36" spans="1:25" x14ac:dyDescent="0.3">
      <c r="A36" s="211" t="s">
        <v>6</v>
      </c>
      <c r="B36" s="1"/>
      <c r="C36" s="206">
        <v>304</v>
      </c>
      <c r="D36" s="206">
        <v>10</v>
      </c>
      <c r="E36" s="206">
        <v>25</v>
      </c>
      <c r="F36" s="206">
        <v>426</v>
      </c>
      <c r="G36" s="206">
        <v>558</v>
      </c>
      <c r="H36" s="206">
        <v>50</v>
      </c>
      <c r="I36" s="207">
        <v>20</v>
      </c>
      <c r="J36" s="206"/>
      <c r="K36" s="207">
        <v>303</v>
      </c>
      <c r="L36" s="207">
        <v>26</v>
      </c>
      <c r="M36" s="206">
        <v>17</v>
      </c>
      <c r="N36" s="206">
        <v>574</v>
      </c>
      <c r="O36" s="206">
        <v>535</v>
      </c>
      <c r="P36" s="206">
        <v>31</v>
      </c>
      <c r="Q36" s="206">
        <v>22</v>
      </c>
      <c r="R36" s="207"/>
      <c r="S36" s="206">
        <v>607</v>
      </c>
      <c r="T36" s="206">
        <v>36</v>
      </c>
      <c r="U36" s="206">
        <v>42</v>
      </c>
      <c r="V36" s="206">
        <v>1000</v>
      </c>
      <c r="W36" s="206">
        <v>1093</v>
      </c>
      <c r="X36" s="206">
        <v>81</v>
      </c>
      <c r="Y36" s="206">
        <v>42</v>
      </c>
    </row>
    <row r="37" spans="1:25" x14ac:dyDescent="0.3">
      <c r="A37" s="211" t="s">
        <v>3</v>
      </c>
      <c r="B37" s="1"/>
      <c r="C37" s="206">
        <v>304</v>
      </c>
      <c r="D37" s="206">
        <v>12</v>
      </c>
      <c r="E37" s="206">
        <v>27</v>
      </c>
      <c r="F37" s="206">
        <v>414</v>
      </c>
      <c r="G37" s="206">
        <v>633</v>
      </c>
      <c r="H37" s="206">
        <v>32</v>
      </c>
      <c r="I37" s="207">
        <v>18</v>
      </c>
      <c r="J37" s="206"/>
      <c r="K37" s="207">
        <v>303</v>
      </c>
      <c r="L37" s="207">
        <v>28</v>
      </c>
      <c r="M37" s="206">
        <v>20</v>
      </c>
      <c r="N37" s="206">
        <v>524</v>
      </c>
      <c r="O37" s="206">
        <v>536</v>
      </c>
      <c r="P37" s="206">
        <v>29</v>
      </c>
      <c r="Q37" s="206">
        <v>37</v>
      </c>
      <c r="R37" s="207"/>
      <c r="S37" s="206">
        <v>607</v>
      </c>
      <c r="T37" s="206">
        <v>40</v>
      </c>
      <c r="U37" s="206">
        <v>47</v>
      </c>
      <c r="V37" s="206">
        <v>938</v>
      </c>
      <c r="W37" s="206">
        <v>1169</v>
      </c>
      <c r="X37" s="206">
        <v>61</v>
      </c>
      <c r="Y37" s="206">
        <v>55</v>
      </c>
    </row>
    <row r="38" spans="1:25" x14ac:dyDescent="0.3">
      <c r="A38" s="210" t="s">
        <v>59</v>
      </c>
      <c r="B38" s="1"/>
      <c r="C38" s="207">
        <v>304</v>
      </c>
      <c r="D38" s="206">
        <v>40</v>
      </c>
      <c r="E38" s="206">
        <v>56</v>
      </c>
      <c r="F38" s="206">
        <v>762</v>
      </c>
      <c r="G38" s="206">
        <v>832</v>
      </c>
      <c r="H38" s="206">
        <v>39</v>
      </c>
      <c r="I38" s="206">
        <v>21</v>
      </c>
      <c r="J38" s="206"/>
      <c r="K38" s="207">
        <v>303</v>
      </c>
      <c r="L38" s="207">
        <v>38</v>
      </c>
      <c r="M38" s="206">
        <v>30</v>
      </c>
      <c r="N38" s="206">
        <v>884</v>
      </c>
      <c r="O38" s="206">
        <v>732</v>
      </c>
      <c r="P38" s="206">
        <v>27</v>
      </c>
      <c r="Q38" s="206">
        <v>27</v>
      </c>
      <c r="R38" s="207"/>
      <c r="S38" s="206">
        <v>607</v>
      </c>
      <c r="T38" s="206">
        <v>78</v>
      </c>
      <c r="U38" s="206">
        <v>86</v>
      </c>
      <c r="V38" s="206">
        <v>1646</v>
      </c>
      <c r="W38" s="206">
        <v>1564</v>
      </c>
      <c r="X38" s="206">
        <v>66</v>
      </c>
      <c r="Y38" s="206">
        <v>48</v>
      </c>
    </row>
    <row r="39" spans="1:25" x14ac:dyDescent="0.3">
      <c r="A39" s="210" t="s">
        <v>11</v>
      </c>
      <c r="B39" s="1"/>
      <c r="C39" s="207">
        <v>303</v>
      </c>
      <c r="D39" s="206">
        <v>25</v>
      </c>
      <c r="E39" s="206">
        <v>42</v>
      </c>
      <c r="F39" s="206">
        <v>505</v>
      </c>
      <c r="G39" s="206">
        <v>845</v>
      </c>
      <c r="H39" s="206">
        <v>70</v>
      </c>
      <c r="I39" s="206">
        <v>22</v>
      </c>
      <c r="J39" s="206"/>
      <c r="K39" s="207">
        <v>303</v>
      </c>
      <c r="L39" s="207">
        <v>31</v>
      </c>
      <c r="M39" s="206">
        <v>62</v>
      </c>
      <c r="N39" s="206">
        <v>654</v>
      </c>
      <c r="O39" s="206">
        <v>829</v>
      </c>
      <c r="P39" s="206">
        <v>31</v>
      </c>
      <c r="Q39" s="206">
        <v>27</v>
      </c>
      <c r="R39" s="207"/>
      <c r="S39" s="206">
        <v>606</v>
      </c>
      <c r="T39" s="206">
        <v>56</v>
      </c>
      <c r="U39" s="206">
        <v>104</v>
      </c>
      <c r="V39" s="206">
        <v>1159</v>
      </c>
      <c r="W39" s="206">
        <v>1674</v>
      </c>
      <c r="X39" s="206">
        <v>101</v>
      </c>
      <c r="Y39" s="206">
        <v>49</v>
      </c>
    </row>
    <row r="40" spans="1:25" x14ac:dyDescent="0.3">
      <c r="A40" s="210" t="s">
        <v>12</v>
      </c>
      <c r="B40" s="1"/>
      <c r="C40" s="207">
        <v>303</v>
      </c>
      <c r="D40" s="206">
        <v>38</v>
      </c>
      <c r="E40" s="206">
        <v>46</v>
      </c>
      <c r="F40" s="206">
        <v>603</v>
      </c>
      <c r="G40" s="206">
        <v>785</v>
      </c>
      <c r="H40" s="206">
        <v>63</v>
      </c>
      <c r="I40" s="206">
        <v>28</v>
      </c>
      <c r="J40" s="206"/>
      <c r="K40" s="207">
        <v>304</v>
      </c>
      <c r="L40" s="207">
        <v>49</v>
      </c>
      <c r="M40" s="206">
        <v>38</v>
      </c>
      <c r="N40" s="206">
        <v>781</v>
      </c>
      <c r="O40" s="206">
        <v>888</v>
      </c>
      <c r="P40" s="206">
        <v>52</v>
      </c>
      <c r="Q40" s="206">
        <v>25</v>
      </c>
      <c r="R40" s="207"/>
      <c r="S40" s="206">
        <v>607</v>
      </c>
      <c r="T40" s="206">
        <v>87</v>
      </c>
      <c r="U40" s="206">
        <v>84</v>
      </c>
      <c r="V40" s="206">
        <v>1384</v>
      </c>
      <c r="W40" s="206">
        <v>1673</v>
      </c>
      <c r="X40" s="206">
        <v>115</v>
      </c>
      <c r="Y40" s="206">
        <v>53</v>
      </c>
    </row>
    <row r="41" spans="1:25" x14ac:dyDescent="0.3">
      <c r="A41" s="210" t="s">
        <v>13</v>
      </c>
      <c r="B41" s="1"/>
      <c r="C41" s="207">
        <v>303</v>
      </c>
      <c r="D41" s="206">
        <v>37</v>
      </c>
      <c r="E41" s="206">
        <v>67</v>
      </c>
      <c r="F41" s="206">
        <v>764</v>
      </c>
      <c r="G41" s="206">
        <v>920</v>
      </c>
      <c r="H41" s="206">
        <v>50</v>
      </c>
      <c r="I41" s="206">
        <v>24</v>
      </c>
      <c r="J41" s="206"/>
      <c r="K41" s="207">
        <v>304</v>
      </c>
      <c r="L41" s="207">
        <v>72</v>
      </c>
      <c r="M41" s="206">
        <v>53</v>
      </c>
      <c r="N41" s="206">
        <v>863</v>
      </c>
      <c r="O41" s="206">
        <v>886</v>
      </c>
      <c r="P41" s="206">
        <v>35</v>
      </c>
      <c r="Q41" s="206">
        <v>42</v>
      </c>
      <c r="R41" s="207"/>
      <c r="S41" s="206">
        <v>607</v>
      </c>
      <c r="T41" s="206">
        <v>109</v>
      </c>
      <c r="U41" s="206">
        <v>120</v>
      </c>
      <c r="V41" s="206">
        <v>1627</v>
      </c>
      <c r="W41" s="206">
        <v>1806</v>
      </c>
      <c r="X41" s="206">
        <v>85</v>
      </c>
      <c r="Y41" s="206">
        <v>66</v>
      </c>
    </row>
    <row r="42" spans="1:25" x14ac:dyDescent="0.3">
      <c r="A42" s="211" t="s">
        <v>127</v>
      </c>
      <c r="B42" s="1"/>
      <c r="C42" s="207">
        <v>271</v>
      </c>
      <c r="D42" s="206">
        <v>11</v>
      </c>
      <c r="E42" s="206">
        <v>21</v>
      </c>
      <c r="F42" s="206">
        <v>292</v>
      </c>
      <c r="G42" s="206">
        <v>448</v>
      </c>
      <c r="H42" s="206">
        <v>46</v>
      </c>
      <c r="I42" s="206">
        <v>10</v>
      </c>
      <c r="J42" s="206"/>
      <c r="K42" s="207">
        <v>272</v>
      </c>
      <c r="L42" s="207">
        <v>19</v>
      </c>
      <c r="M42" s="206">
        <v>20</v>
      </c>
      <c r="N42" s="206">
        <v>455</v>
      </c>
      <c r="O42" s="206">
        <v>488</v>
      </c>
      <c r="P42" s="206">
        <v>31</v>
      </c>
      <c r="Q42" s="206">
        <v>16</v>
      </c>
      <c r="R42" s="207"/>
      <c r="S42" s="206">
        <v>543</v>
      </c>
      <c r="T42" s="206">
        <v>30</v>
      </c>
      <c r="U42" s="206">
        <v>41</v>
      </c>
      <c r="V42" s="206">
        <v>747</v>
      </c>
      <c r="W42" s="206">
        <v>936</v>
      </c>
      <c r="X42" s="206">
        <v>77</v>
      </c>
      <c r="Y42" s="206">
        <v>26</v>
      </c>
    </row>
    <row r="43" spans="1:25" x14ac:dyDescent="0.3">
      <c r="A43" s="211" t="s">
        <v>128</v>
      </c>
      <c r="B43" s="1"/>
      <c r="C43" s="207">
        <v>271</v>
      </c>
      <c r="D43" s="206">
        <v>17</v>
      </c>
      <c r="E43" s="206">
        <v>28</v>
      </c>
      <c r="F43" s="206">
        <v>321</v>
      </c>
      <c r="G43" s="206">
        <v>561</v>
      </c>
      <c r="H43" s="206">
        <v>33</v>
      </c>
      <c r="I43" s="206">
        <v>14</v>
      </c>
      <c r="J43" s="206"/>
      <c r="K43" s="207">
        <v>272</v>
      </c>
      <c r="L43" s="207">
        <v>17</v>
      </c>
      <c r="M43" s="206">
        <v>21</v>
      </c>
      <c r="N43" s="206">
        <v>422</v>
      </c>
      <c r="O43" s="206">
        <v>468</v>
      </c>
      <c r="P43" s="206">
        <v>20</v>
      </c>
      <c r="Q43" s="206">
        <v>26</v>
      </c>
      <c r="R43" s="207"/>
      <c r="S43" s="206">
        <v>543</v>
      </c>
      <c r="T43" s="206">
        <v>34</v>
      </c>
      <c r="U43" s="206">
        <v>49</v>
      </c>
      <c r="V43" s="206">
        <v>743</v>
      </c>
      <c r="W43" s="206">
        <v>1029</v>
      </c>
      <c r="X43" s="206">
        <v>53</v>
      </c>
      <c r="Y43" s="206">
        <v>40</v>
      </c>
    </row>
    <row r="44" spans="1:25" x14ac:dyDescent="0.3">
      <c r="A44" s="210" t="s">
        <v>60</v>
      </c>
      <c r="B44" s="1"/>
      <c r="C44" s="207">
        <v>301</v>
      </c>
      <c r="D44" s="206">
        <v>34</v>
      </c>
      <c r="E44" s="206">
        <v>37</v>
      </c>
      <c r="F44" s="206">
        <v>551</v>
      </c>
      <c r="G44" s="206">
        <v>710</v>
      </c>
      <c r="H44" s="206">
        <v>67</v>
      </c>
      <c r="I44" s="206">
        <v>20</v>
      </c>
      <c r="J44" s="206"/>
      <c r="K44" s="207">
        <v>302</v>
      </c>
      <c r="L44" s="207">
        <v>58</v>
      </c>
      <c r="M44" s="206">
        <v>38</v>
      </c>
      <c r="N44" s="206">
        <v>695</v>
      </c>
      <c r="O44" s="206">
        <v>700</v>
      </c>
      <c r="P44" s="206">
        <v>47</v>
      </c>
      <c r="Q44" s="206">
        <v>35</v>
      </c>
      <c r="R44" s="207"/>
      <c r="S44" s="206">
        <v>603</v>
      </c>
      <c r="T44" s="206">
        <v>92</v>
      </c>
      <c r="U44" s="206">
        <v>75</v>
      </c>
      <c r="V44" s="206">
        <v>1246</v>
      </c>
      <c r="W44" s="206">
        <v>1410</v>
      </c>
      <c r="X44" s="206">
        <v>114</v>
      </c>
      <c r="Y44" s="206">
        <v>55</v>
      </c>
    </row>
    <row r="45" spans="1:25" x14ac:dyDescent="0.3">
      <c r="A45" s="210" t="s">
        <v>61</v>
      </c>
      <c r="B45" s="1"/>
      <c r="C45" s="207">
        <v>301</v>
      </c>
      <c r="D45" s="206">
        <v>27</v>
      </c>
      <c r="E45" s="206">
        <v>45</v>
      </c>
      <c r="F45" s="206">
        <v>549</v>
      </c>
      <c r="G45" s="206">
        <v>696</v>
      </c>
      <c r="H45" s="206">
        <v>50</v>
      </c>
      <c r="I45" s="206">
        <v>28</v>
      </c>
      <c r="J45" s="206"/>
      <c r="K45" s="207">
        <v>302</v>
      </c>
      <c r="L45" s="207">
        <v>42</v>
      </c>
      <c r="M45" s="206">
        <v>40</v>
      </c>
      <c r="N45" s="206">
        <v>677</v>
      </c>
      <c r="O45" s="206">
        <v>731</v>
      </c>
      <c r="P45" s="206">
        <v>36</v>
      </c>
      <c r="Q45" s="206">
        <v>30</v>
      </c>
      <c r="R45" s="207"/>
      <c r="S45" s="206">
        <v>603</v>
      </c>
      <c r="T45" s="206">
        <v>69</v>
      </c>
      <c r="U45" s="206">
        <v>85</v>
      </c>
      <c r="V45" s="206">
        <v>1226</v>
      </c>
      <c r="W45" s="206">
        <v>1427</v>
      </c>
      <c r="X45" s="206">
        <v>86</v>
      </c>
      <c r="Y45" s="206">
        <v>58</v>
      </c>
    </row>
    <row r="46" spans="1:25" x14ac:dyDescent="0.3">
      <c r="A46" s="210" t="s">
        <v>22</v>
      </c>
      <c r="B46" s="1"/>
      <c r="C46" s="207">
        <v>282</v>
      </c>
      <c r="D46" s="206">
        <v>21</v>
      </c>
      <c r="E46" s="206">
        <v>52</v>
      </c>
      <c r="F46" s="206">
        <v>489</v>
      </c>
      <c r="G46" s="206">
        <v>652</v>
      </c>
      <c r="H46" s="206">
        <v>50</v>
      </c>
      <c r="I46" s="206">
        <v>19</v>
      </c>
      <c r="J46" s="206"/>
      <c r="K46" s="207">
        <v>282</v>
      </c>
      <c r="L46" s="207">
        <v>33</v>
      </c>
      <c r="M46" s="206">
        <v>33</v>
      </c>
      <c r="N46" s="206">
        <v>645</v>
      </c>
      <c r="O46" s="206">
        <v>697</v>
      </c>
      <c r="P46" s="206">
        <v>31</v>
      </c>
      <c r="Q46" s="206">
        <v>30</v>
      </c>
      <c r="R46" s="207"/>
      <c r="S46" s="206">
        <v>564</v>
      </c>
      <c r="T46" s="206">
        <v>54</v>
      </c>
      <c r="U46" s="206">
        <v>85</v>
      </c>
      <c r="V46" s="206">
        <v>1134</v>
      </c>
      <c r="W46" s="206">
        <v>1349</v>
      </c>
      <c r="X46" s="206">
        <v>81</v>
      </c>
      <c r="Y46" s="206">
        <v>49</v>
      </c>
    </row>
    <row r="47" spans="1:25" x14ac:dyDescent="0.3">
      <c r="A47" s="210" t="s">
        <v>49</v>
      </c>
      <c r="B47" s="1"/>
      <c r="C47" s="207">
        <v>263</v>
      </c>
      <c r="D47" s="206">
        <v>16</v>
      </c>
      <c r="E47" s="206">
        <v>39</v>
      </c>
      <c r="F47" s="206">
        <v>485</v>
      </c>
      <c r="G47" s="206">
        <v>652</v>
      </c>
      <c r="H47" s="206">
        <v>42</v>
      </c>
      <c r="I47" s="206">
        <v>16</v>
      </c>
      <c r="J47" s="206"/>
      <c r="K47" s="207">
        <v>265</v>
      </c>
      <c r="L47" s="207">
        <v>39</v>
      </c>
      <c r="M47" s="206">
        <v>38</v>
      </c>
      <c r="N47" s="206">
        <v>595</v>
      </c>
      <c r="O47" s="206">
        <v>667</v>
      </c>
      <c r="P47" s="206">
        <v>28</v>
      </c>
      <c r="Q47" s="206">
        <v>34</v>
      </c>
      <c r="R47" s="207"/>
      <c r="S47" s="206">
        <v>528</v>
      </c>
      <c r="T47" s="206">
        <v>55</v>
      </c>
      <c r="U47" s="206">
        <v>77</v>
      </c>
      <c r="V47" s="206">
        <v>1080</v>
      </c>
      <c r="W47" s="206">
        <v>1319</v>
      </c>
      <c r="X47" s="206">
        <v>70</v>
      </c>
      <c r="Y47" s="206">
        <v>50</v>
      </c>
    </row>
    <row r="48" spans="1:25" x14ac:dyDescent="0.3">
      <c r="A48" s="211" t="s">
        <v>7</v>
      </c>
      <c r="B48" s="1"/>
      <c r="C48" s="207">
        <v>299</v>
      </c>
      <c r="D48" s="206">
        <v>21</v>
      </c>
      <c r="E48" s="206">
        <v>32</v>
      </c>
      <c r="F48" s="206">
        <v>437</v>
      </c>
      <c r="G48" s="206">
        <v>502</v>
      </c>
      <c r="H48" s="206">
        <v>65</v>
      </c>
      <c r="I48" s="206">
        <v>13</v>
      </c>
      <c r="J48" s="206"/>
      <c r="K48" s="207">
        <v>297</v>
      </c>
      <c r="L48" s="207">
        <v>33</v>
      </c>
      <c r="M48" s="206">
        <v>29</v>
      </c>
      <c r="N48" s="206">
        <v>547</v>
      </c>
      <c r="O48" s="206">
        <v>470</v>
      </c>
      <c r="P48" s="206">
        <v>37</v>
      </c>
      <c r="Q48" s="206">
        <v>20</v>
      </c>
      <c r="R48" s="207"/>
      <c r="S48" s="206">
        <v>596</v>
      </c>
      <c r="T48" s="206">
        <v>54</v>
      </c>
      <c r="U48" s="206">
        <v>61</v>
      </c>
      <c r="V48" s="206">
        <v>984</v>
      </c>
      <c r="W48" s="206">
        <v>972</v>
      </c>
      <c r="X48" s="206">
        <v>102</v>
      </c>
      <c r="Y48" s="206">
        <v>33</v>
      </c>
    </row>
    <row r="49" spans="1:26" x14ac:dyDescent="0.3">
      <c r="A49" s="210" t="s">
        <v>16</v>
      </c>
      <c r="B49" s="1"/>
      <c r="C49" s="207">
        <v>274</v>
      </c>
      <c r="D49" s="206">
        <v>14</v>
      </c>
      <c r="E49" s="206">
        <v>38</v>
      </c>
      <c r="F49" s="206">
        <v>247</v>
      </c>
      <c r="G49" s="206">
        <v>511</v>
      </c>
      <c r="H49" s="206">
        <v>50</v>
      </c>
      <c r="I49" s="206">
        <v>7</v>
      </c>
      <c r="J49" s="206"/>
      <c r="K49" s="207">
        <v>271</v>
      </c>
      <c r="L49" s="207">
        <v>31</v>
      </c>
      <c r="M49" s="206">
        <v>31</v>
      </c>
      <c r="N49" s="206">
        <v>469</v>
      </c>
      <c r="O49" s="206">
        <v>512</v>
      </c>
      <c r="P49" s="206">
        <v>32</v>
      </c>
      <c r="Q49" s="206">
        <v>18</v>
      </c>
      <c r="R49" s="207"/>
      <c r="S49" s="206">
        <v>545</v>
      </c>
      <c r="T49" s="206">
        <v>45</v>
      </c>
      <c r="U49" s="206">
        <v>69</v>
      </c>
      <c r="V49" s="206">
        <v>716</v>
      </c>
      <c r="W49" s="206">
        <v>1023</v>
      </c>
      <c r="X49" s="206">
        <v>82</v>
      </c>
      <c r="Y49" s="206">
        <v>25</v>
      </c>
    </row>
    <row r="50" spans="1:26" x14ac:dyDescent="0.3">
      <c r="A50" s="211" t="s">
        <v>25</v>
      </c>
      <c r="B50" s="1"/>
      <c r="C50" s="207">
        <v>229</v>
      </c>
      <c r="D50" s="206">
        <v>18</v>
      </c>
      <c r="E50" s="206">
        <v>41</v>
      </c>
      <c r="F50" s="206">
        <v>432</v>
      </c>
      <c r="G50" s="206">
        <v>630</v>
      </c>
      <c r="H50" s="206">
        <v>54</v>
      </c>
      <c r="I50" s="206">
        <v>20</v>
      </c>
      <c r="J50" s="206"/>
      <c r="K50" s="207">
        <v>230</v>
      </c>
      <c r="L50" s="207">
        <v>23</v>
      </c>
      <c r="M50" s="206">
        <v>31</v>
      </c>
      <c r="N50" s="206">
        <v>518</v>
      </c>
      <c r="O50" s="206">
        <v>559</v>
      </c>
      <c r="P50" s="206">
        <v>26</v>
      </c>
      <c r="Q50" s="206">
        <v>22</v>
      </c>
      <c r="R50" s="207"/>
      <c r="S50" s="206">
        <v>459</v>
      </c>
      <c r="T50" s="206">
        <v>41</v>
      </c>
      <c r="U50" s="206">
        <v>72</v>
      </c>
      <c r="V50" s="206">
        <v>950</v>
      </c>
      <c r="W50" s="206">
        <v>1189</v>
      </c>
      <c r="X50" s="206">
        <v>80</v>
      </c>
      <c r="Y50" s="206">
        <v>42</v>
      </c>
    </row>
    <row r="52" spans="1:26" x14ac:dyDescent="0.3">
      <c r="A52" s="5" t="s">
        <v>182</v>
      </c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</row>
    <row r="53" spans="1:26" x14ac:dyDescent="0.3">
      <c r="A53" s="6" t="s">
        <v>143</v>
      </c>
      <c r="B53" s="5"/>
      <c r="C53" s="5">
        <v>10</v>
      </c>
      <c r="D53" s="5"/>
      <c r="E53" s="5"/>
      <c r="F53" s="5"/>
      <c r="G53" s="5"/>
      <c r="H53" s="5"/>
      <c r="I53" s="5"/>
      <c r="J53" s="5"/>
      <c r="K53" s="5">
        <v>10</v>
      </c>
      <c r="L53" s="5"/>
      <c r="M53" s="5"/>
      <c r="N53" s="5"/>
      <c r="O53" s="5"/>
      <c r="P53" s="5"/>
      <c r="Q53" s="5"/>
      <c r="R53" s="5"/>
      <c r="S53" s="5">
        <v>10</v>
      </c>
      <c r="T53" s="5"/>
      <c r="U53" s="5"/>
      <c r="V53" s="5"/>
      <c r="W53" s="5"/>
      <c r="X53" s="5"/>
      <c r="Y53" s="5"/>
    </row>
    <row r="54" spans="1:26" x14ac:dyDescent="0.3">
      <c r="A54" s="6" t="s">
        <v>144</v>
      </c>
      <c r="B54" s="5"/>
      <c r="C54" s="5">
        <v>10</v>
      </c>
      <c r="D54" s="5"/>
      <c r="E54" s="5"/>
      <c r="F54" s="5"/>
      <c r="G54" s="5"/>
      <c r="H54" s="5"/>
      <c r="I54" s="5"/>
      <c r="J54" s="5"/>
      <c r="K54" s="5">
        <v>10</v>
      </c>
      <c r="L54" s="5"/>
      <c r="M54" s="5"/>
      <c r="N54" s="5"/>
      <c r="O54" s="5"/>
      <c r="P54" s="5"/>
      <c r="Q54" s="5"/>
      <c r="R54" s="5"/>
      <c r="S54" s="5">
        <v>10</v>
      </c>
      <c r="T54" s="5"/>
      <c r="U54" s="5"/>
      <c r="V54" s="5"/>
      <c r="W54" s="5"/>
      <c r="X54" s="5"/>
      <c r="Y54" s="5"/>
    </row>
    <row r="55" spans="1:26" x14ac:dyDescent="0.3">
      <c r="A55" s="6" t="s">
        <v>145</v>
      </c>
      <c r="B55" s="5"/>
      <c r="C55" s="5">
        <v>10</v>
      </c>
      <c r="D55" s="5"/>
      <c r="E55" s="5"/>
      <c r="F55" s="5"/>
      <c r="G55" s="5"/>
      <c r="H55" s="5"/>
      <c r="I55" s="5"/>
      <c r="J55" s="5"/>
      <c r="K55" s="5">
        <v>10</v>
      </c>
      <c r="L55" s="5"/>
      <c r="M55" s="5"/>
      <c r="N55" s="5"/>
      <c r="O55" s="5"/>
      <c r="P55" s="5"/>
      <c r="Q55" s="5"/>
      <c r="R55" s="5"/>
      <c r="S55" s="5">
        <v>10</v>
      </c>
      <c r="T55" s="5"/>
      <c r="U55" s="5"/>
      <c r="V55" s="5"/>
      <c r="W55" s="5"/>
      <c r="X55" s="5"/>
      <c r="Y55" s="5"/>
    </row>
    <row r="56" spans="1:26" x14ac:dyDescent="0.3">
      <c r="A56" s="6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</row>
    <row r="57" spans="1:26" x14ac:dyDescent="0.3">
      <c r="A57" s="6"/>
      <c r="B57" s="5"/>
      <c r="C57" s="259" t="s">
        <v>176</v>
      </c>
      <c r="D57" s="259"/>
      <c r="E57" s="259"/>
      <c r="F57" s="259"/>
      <c r="G57" s="259"/>
      <c r="H57" s="259"/>
      <c r="I57" s="259"/>
      <c r="J57" s="5"/>
      <c r="K57" s="259" t="s">
        <v>177</v>
      </c>
      <c r="L57" s="259"/>
      <c r="M57" s="259"/>
      <c r="N57" s="259"/>
      <c r="O57" s="259"/>
      <c r="P57" s="259"/>
      <c r="Q57" s="259"/>
      <c r="R57" s="5"/>
      <c r="S57" s="259" t="s">
        <v>178</v>
      </c>
      <c r="T57" s="259"/>
      <c r="U57" s="259"/>
      <c r="V57" s="259"/>
      <c r="W57" s="259"/>
      <c r="X57" s="259"/>
      <c r="Y57" s="259"/>
    </row>
    <row r="58" spans="1:26" s="13" customFormat="1" ht="38.25" customHeight="1" x14ac:dyDescent="0.3">
      <c r="A58" s="9" t="s">
        <v>197</v>
      </c>
      <c r="B58" s="9"/>
      <c r="C58" s="10" t="s">
        <v>147</v>
      </c>
      <c r="D58" s="10" t="s">
        <v>356</v>
      </c>
      <c r="E58" s="10" t="s">
        <v>359</v>
      </c>
      <c r="F58" s="10" t="s">
        <v>357</v>
      </c>
      <c r="G58" s="10" t="s">
        <v>360</v>
      </c>
      <c r="H58" s="16" t="s">
        <v>358</v>
      </c>
      <c r="I58" s="16" t="s">
        <v>361</v>
      </c>
      <c r="J58" s="9" t="s">
        <v>141</v>
      </c>
      <c r="K58" s="11" t="s">
        <v>147</v>
      </c>
      <c r="L58" s="11" t="s">
        <v>362</v>
      </c>
      <c r="M58" s="11" t="s">
        <v>371</v>
      </c>
      <c r="N58" s="11" t="s">
        <v>363</v>
      </c>
      <c r="O58" s="11" t="s">
        <v>372</v>
      </c>
      <c r="P58" s="17" t="s">
        <v>364</v>
      </c>
      <c r="Q58" s="17" t="s">
        <v>373</v>
      </c>
      <c r="R58" s="9" t="s">
        <v>141</v>
      </c>
      <c r="S58" s="12" t="s">
        <v>147</v>
      </c>
      <c r="T58" s="12" t="s">
        <v>173</v>
      </c>
      <c r="U58" s="12" t="s">
        <v>374</v>
      </c>
      <c r="V58" s="12" t="s">
        <v>174</v>
      </c>
      <c r="W58" s="12" t="s">
        <v>375</v>
      </c>
      <c r="X58" s="18" t="s">
        <v>175</v>
      </c>
      <c r="Y58" s="18" t="s">
        <v>376</v>
      </c>
      <c r="Z58" s="13" t="s">
        <v>141</v>
      </c>
    </row>
    <row r="59" spans="1:26" x14ac:dyDescent="0.3">
      <c r="A59" s="4" t="s">
        <v>67</v>
      </c>
      <c r="C59" s="213">
        <v>247</v>
      </c>
      <c r="D59" s="19">
        <v>0.43478260869565216</v>
      </c>
      <c r="E59" s="19">
        <v>0.56521739130434778</v>
      </c>
      <c r="F59" s="19">
        <v>0.43564356435643564</v>
      </c>
      <c r="G59" s="19">
        <v>0.5643564356435643</v>
      </c>
      <c r="H59" s="19">
        <v>0.7</v>
      </c>
      <c r="I59" s="19">
        <v>0.3</v>
      </c>
      <c r="J59" s="20"/>
      <c r="K59" s="213">
        <v>241</v>
      </c>
      <c r="L59" s="19">
        <v>0.5714285714285714</v>
      </c>
      <c r="M59" s="19">
        <v>0.42857142857142855</v>
      </c>
      <c r="N59" s="19">
        <v>0.5499425947187141</v>
      </c>
      <c r="O59" s="19">
        <v>0.4500574052812859</v>
      </c>
      <c r="P59" s="19">
        <v>0.45098039215686275</v>
      </c>
      <c r="Q59" s="19">
        <v>0.5490196078431373</v>
      </c>
      <c r="R59" s="20"/>
      <c r="S59" s="213">
        <v>488</v>
      </c>
      <c r="T59" s="19">
        <v>0.50526315789473686</v>
      </c>
      <c r="U59" s="19">
        <v>0.49473684210526314</v>
      </c>
      <c r="V59" s="19">
        <v>0.49157303370786515</v>
      </c>
      <c r="W59" s="19">
        <v>0.5084269662921348</v>
      </c>
      <c r="X59" s="19">
        <v>0.56043956043956045</v>
      </c>
      <c r="Y59" s="19">
        <v>0.43956043956043955</v>
      </c>
    </row>
    <row r="60" spans="1:26" x14ac:dyDescent="0.3">
      <c r="A60" s="4" t="s">
        <v>64</v>
      </c>
      <c r="C60" s="213">
        <v>245</v>
      </c>
      <c r="D60" s="19">
        <v>0.22857142857142856</v>
      </c>
      <c r="E60" s="19">
        <v>0.77142857142857146</v>
      </c>
      <c r="F60" s="19">
        <v>0.3995433789954338</v>
      </c>
      <c r="G60" s="19">
        <v>0.6004566210045662</v>
      </c>
      <c r="H60" s="19">
        <v>0.68627450980392157</v>
      </c>
      <c r="I60" s="19">
        <v>0.31372549019607843</v>
      </c>
      <c r="J60" s="20"/>
      <c r="K60" s="213">
        <v>240</v>
      </c>
      <c r="L60" s="19">
        <v>0.5714285714285714</v>
      </c>
      <c r="M60" s="19">
        <v>0.42857142857142855</v>
      </c>
      <c r="N60" s="19">
        <v>0.52135678391959794</v>
      </c>
      <c r="O60" s="19">
        <v>0.478643216080402</v>
      </c>
      <c r="P60" s="19">
        <v>0.38235294117647056</v>
      </c>
      <c r="Q60" s="19">
        <v>0.61764705882352944</v>
      </c>
      <c r="R60" s="20"/>
      <c r="S60" s="213">
        <v>485</v>
      </c>
      <c r="T60" s="19">
        <v>0.4</v>
      </c>
      <c r="U60" s="19">
        <v>0.6</v>
      </c>
      <c r="V60" s="19">
        <v>0.45753588516746413</v>
      </c>
      <c r="W60" s="19">
        <v>0.54246411483253587</v>
      </c>
      <c r="X60" s="19">
        <v>0.56470588235294117</v>
      </c>
      <c r="Y60" s="19">
        <v>0.43529411764705883</v>
      </c>
    </row>
    <row r="61" spans="1:26" x14ac:dyDescent="0.3">
      <c r="A61" s="4" t="s">
        <v>33</v>
      </c>
      <c r="C61" s="213">
        <v>247</v>
      </c>
      <c r="D61" s="19">
        <v>0.27777777777777779</v>
      </c>
      <c r="E61" s="19">
        <v>0.72222222222222221</v>
      </c>
      <c r="F61" s="19">
        <v>0.40369088811995385</v>
      </c>
      <c r="G61" s="19">
        <v>0.59630911188004609</v>
      </c>
      <c r="H61" s="19">
        <v>0.78688524590163933</v>
      </c>
      <c r="I61" s="19">
        <v>0.21311475409836064</v>
      </c>
      <c r="J61" s="20"/>
      <c r="K61" s="213">
        <v>237</v>
      </c>
      <c r="L61" s="19">
        <v>0.40384615384615385</v>
      </c>
      <c r="M61" s="19">
        <v>0.59615384615384615</v>
      </c>
      <c r="N61" s="19">
        <v>0.48973305954825463</v>
      </c>
      <c r="O61" s="19">
        <v>0.51026694045174537</v>
      </c>
      <c r="P61" s="19">
        <v>0.56521739130434778</v>
      </c>
      <c r="Q61" s="19">
        <v>0.43478260869565216</v>
      </c>
      <c r="R61" s="20"/>
      <c r="S61" s="213">
        <v>484</v>
      </c>
      <c r="T61" s="19">
        <v>0.35227272727272729</v>
      </c>
      <c r="U61" s="19">
        <v>0.64772727272727271</v>
      </c>
      <c r="V61" s="19">
        <v>0.4492123845736013</v>
      </c>
      <c r="W61" s="19">
        <v>0.55078761542639865</v>
      </c>
      <c r="X61" s="19">
        <v>0.69158878504672894</v>
      </c>
      <c r="Y61" s="19">
        <v>0.30841121495327101</v>
      </c>
    </row>
    <row r="62" spans="1:26" x14ac:dyDescent="0.3">
      <c r="A62" s="4" t="s">
        <v>30</v>
      </c>
      <c r="C62" s="213">
        <v>239</v>
      </c>
      <c r="D62" s="19">
        <v>0.3559322033898305</v>
      </c>
      <c r="E62" s="19">
        <v>0.64406779661016944</v>
      </c>
      <c r="F62" s="19">
        <v>0.43009708737864077</v>
      </c>
      <c r="G62" s="19">
        <v>0.56990291262135917</v>
      </c>
      <c r="H62" s="19">
        <v>0.66666666666666663</v>
      </c>
      <c r="I62" s="19">
        <v>0.33333333333333331</v>
      </c>
      <c r="J62" s="20"/>
      <c r="K62" s="213">
        <v>233</v>
      </c>
      <c r="L62" s="19">
        <v>0.546875</v>
      </c>
      <c r="M62" s="19">
        <v>0.453125</v>
      </c>
      <c r="N62" s="19">
        <v>0.51936444885799404</v>
      </c>
      <c r="O62" s="19">
        <v>0.48063555114200596</v>
      </c>
      <c r="P62" s="19">
        <v>0.48979591836734693</v>
      </c>
      <c r="Q62" s="19">
        <v>0.51020408163265307</v>
      </c>
      <c r="R62" s="20"/>
      <c r="S62" s="213">
        <v>472</v>
      </c>
      <c r="T62" s="19">
        <v>0.45528455284552843</v>
      </c>
      <c r="U62" s="19">
        <v>0.54471544715447151</v>
      </c>
      <c r="V62" s="19">
        <v>0.47422680412371132</v>
      </c>
      <c r="W62" s="19">
        <v>0.52577319587628868</v>
      </c>
      <c r="X62" s="19">
        <v>0.58490566037735847</v>
      </c>
      <c r="Y62" s="19">
        <v>0.41509433962264153</v>
      </c>
    </row>
    <row r="63" spans="1:26" x14ac:dyDescent="0.3">
      <c r="A63" s="4" t="s">
        <v>89</v>
      </c>
      <c r="C63" s="213">
        <v>205</v>
      </c>
      <c r="D63" s="19">
        <v>0.32142857142857145</v>
      </c>
      <c r="E63" s="19">
        <v>0.6785714285714286</v>
      </c>
      <c r="F63" s="19">
        <v>0.49635922330097088</v>
      </c>
      <c r="G63" s="19">
        <v>0.50364077669902918</v>
      </c>
      <c r="H63" s="19">
        <v>0.57499999999999996</v>
      </c>
      <c r="I63" s="19">
        <v>0.42499999999999999</v>
      </c>
      <c r="J63" s="20"/>
      <c r="K63" s="213">
        <v>211</v>
      </c>
      <c r="L63" s="19">
        <v>0.74358974358974361</v>
      </c>
      <c r="M63" s="19">
        <v>0.25641025641025639</v>
      </c>
      <c r="N63" s="19">
        <v>0.58620689655172409</v>
      </c>
      <c r="O63" s="19">
        <v>0.41379310344827586</v>
      </c>
      <c r="P63" s="19">
        <v>0.20930232558139536</v>
      </c>
      <c r="Q63" s="19">
        <v>0.79069767441860461</v>
      </c>
      <c r="R63" s="20"/>
      <c r="S63" s="213">
        <v>416</v>
      </c>
      <c r="T63" s="19">
        <v>0.56716417910447758</v>
      </c>
      <c r="U63" s="19">
        <v>0.43283582089552236</v>
      </c>
      <c r="V63" s="19">
        <v>0.5392902408111534</v>
      </c>
      <c r="W63" s="19">
        <v>0.46070975918884666</v>
      </c>
      <c r="X63" s="19">
        <v>0.38554216867469882</v>
      </c>
      <c r="Y63" s="19">
        <v>0.61445783132530118</v>
      </c>
    </row>
    <row r="64" spans="1:26" x14ac:dyDescent="0.3">
      <c r="A64" s="4" t="s">
        <v>28</v>
      </c>
      <c r="C64" s="213">
        <v>193</v>
      </c>
      <c r="D64" s="19">
        <v>0.48275862068965519</v>
      </c>
      <c r="E64" s="19">
        <v>0.51724137931034486</v>
      </c>
      <c r="F64" s="19">
        <v>0.46612466124661245</v>
      </c>
      <c r="G64" s="19">
        <v>0.53387533875338755</v>
      </c>
      <c r="H64" s="19">
        <v>0.625</v>
      </c>
      <c r="I64" s="19">
        <v>0.375</v>
      </c>
      <c r="J64" s="20"/>
      <c r="K64" s="213">
        <v>197</v>
      </c>
      <c r="L64" s="19">
        <v>0.68888888888888888</v>
      </c>
      <c r="M64" s="19">
        <v>0.31111111111111112</v>
      </c>
      <c r="N64" s="19">
        <v>0.57601115760111576</v>
      </c>
      <c r="O64" s="19">
        <v>0.42398884239888424</v>
      </c>
      <c r="P64" s="19">
        <v>0.29268292682926828</v>
      </c>
      <c r="Q64" s="19">
        <v>0.70731707317073167</v>
      </c>
      <c r="R64" s="20"/>
      <c r="S64" s="213">
        <v>390</v>
      </c>
      <c r="T64" s="19">
        <v>0.57281553398058249</v>
      </c>
      <c r="U64" s="19">
        <v>0.42718446601941745</v>
      </c>
      <c r="V64" s="19">
        <v>0.52027491408934712</v>
      </c>
      <c r="W64" s="19">
        <v>0.47972508591065294</v>
      </c>
      <c r="X64" s="19">
        <v>0.43835616438356162</v>
      </c>
      <c r="Y64" s="19">
        <v>0.56164383561643838</v>
      </c>
    </row>
    <row r="65" spans="1:25" x14ac:dyDescent="0.3">
      <c r="A65" s="4" t="s">
        <v>50</v>
      </c>
      <c r="C65" s="213">
        <v>195</v>
      </c>
      <c r="D65" s="19">
        <v>0.41666666666666669</v>
      </c>
      <c r="E65" s="19">
        <v>0.58333333333333337</v>
      </c>
      <c r="F65" s="19">
        <v>0.4483221476510067</v>
      </c>
      <c r="G65" s="19">
        <v>0.55167785234899325</v>
      </c>
      <c r="H65" s="19">
        <v>0.61904761904761907</v>
      </c>
      <c r="I65" s="19">
        <v>0.38095238095238093</v>
      </c>
      <c r="J65" s="20"/>
      <c r="K65" s="213">
        <v>188</v>
      </c>
      <c r="L65" s="19">
        <v>0.52380952380952384</v>
      </c>
      <c r="M65" s="19">
        <v>0.47619047619047616</v>
      </c>
      <c r="N65" s="19">
        <v>0.55526992287917742</v>
      </c>
      <c r="O65" s="19">
        <v>0.44473007712082263</v>
      </c>
      <c r="P65" s="19">
        <v>0.5</v>
      </c>
      <c r="Q65" s="19">
        <v>0.5</v>
      </c>
      <c r="R65" s="20"/>
      <c r="S65" s="213">
        <v>383</v>
      </c>
      <c r="T65" s="19">
        <v>0.47435897435897434</v>
      </c>
      <c r="U65" s="19">
        <v>0.52564102564102566</v>
      </c>
      <c r="V65" s="19">
        <v>0.50295469468154952</v>
      </c>
      <c r="W65" s="19">
        <v>0.49704530531845043</v>
      </c>
      <c r="X65" s="19">
        <v>0.5625</v>
      </c>
      <c r="Y65" s="19">
        <v>0.4375</v>
      </c>
    </row>
    <row r="66" spans="1:25" x14ac:dyDescent="0.3">
      <c r="A66" s="4" t="s">
        <v>91</v>
      </c>
      <c r="C66" s="213">
        <v>187</v>
      </c>
      <c r="D66" s="19">
        <v>0.28888888888888886</v>
      </c>
      <c r="E66" s="19">
        <v>0.71111111111111114</v>
      </c>
      <c r="F66" s="19">
        <v>0.44412607449856734</v>
      </c>
      <c r="G66" s="19">
        <v>0.55587392550143266</v>
      </c>
      <c r="H66" s="19">
        <v>0.69230769230769229</v>
      </c>
      <c r="I66" s="19">
        <v>0.30769230769230771</v>
      </c>
      <c r="J66" s="20"/>
      <c r="K66" s="213">
        <v>196</v>
      </c>
      <c r="L66" s="19">
        <v>0.66666666666666663</v>
      </c>
      <c r="M66" s="19">
        <v>0.33333333333333331</v>
      </c>
      <c r="N66" s="19">
        <v>0.60199556541019961</v>
      </c>
      <c r="O66" s="19">
        <v>0.39800443458980045</v>
      </c>
      <c r="P66" s="19">
        <v>0.35294117647058826</v>
      </c>
      <c r="Q66" s="19">
        <v>0.6470588235294118</v>
      </c>
      <c r="R66" s="20"/>
      <c r="S66" s="213">
        <v>383</v>
      </c>
      <c r="T66" s="19">
        <v>0.4567901234567901</v>
      </c>
      <c r="U66" s="19">
        <v>0.54320987654320985</v>
      </c>
      <c r="V66" s="19">
        <v>0.53312499999999996</v>
      </c>
      <c r="W66" s="19">
        <v>0.46687499999999998</v>
      </c>
      <c r="X66" s="19">
        <v>0.53424657534246578</v>
      </c>
      <c r="Y66" s="19">
        <v>0.46575342465753422</v>
      </c>
    </row>
    <row r="67" spans="1:25" x14ac:dyDescent="0.3">
      <c r="A67" s="4" t="s">
        <v>71</v>
      </c>
      <c r="C67" s="213">
        <v>190</v>
      </c>
      <c r="D67" s="19">
        <v>0.5</v>
      </c>
      <c r="E67" s="19">
        <v>0.5</v>
      </c>
      <c r="F67" s="19">
        <v>0.43892045454545453</v>
      </c>
      <c r="G67" s="19">
        <v>0.56107954545454541</v>
      </c>
      <c r="H67" s="19">
        <v>0.66666666666666663</v>
      </c>
      <c r="I67" s="19">
        <v>0.33333333333333331</v>
      </c>
      <c r="J67" s="20"/>
      <c r="K67" s="213">
        <v>183</v>
      </c>
      <c r="L67" s="19">
        <v>0.67441860465116277</v>
      </c>
      <c r="M67" s="19">
        <v>0.32558139534883723</v>
      </c>
      <c r="N67" s="19">
        <v>0.55303030303030298</v>
      </c>
      <c r="O67" s="19">
        <v>0.44696969696969696</v>
      </c>
      <c r="P67" s="19">
        <v>0.27272727272727271</v>
      </c>
      <c r="Q67" s="19">
        <v>0.72727272727272729</v>
      </c>
      <c r="R67" s="20"/>
      <c r="S67" s="213">
        <v>373</v>
      </c>
      <c r="T67" s="19">
        <v>0.60273972602739723</v>
      </c>
      <c r="U67" s="19">
        <v>0.39726027397260272</v>
      </c>
      <c r="V67" s="19">
        <v>0.49413489736070382</v>
      </c>
      <c r="W67" s="19">
        <v>0.50586510263929618</v>
      </c>
      <c r="X67" s="19">
        <v>0.44155844155844154</v>
      </c>
      <c r="Y67" s="19">
        <v>0.55844155844155841</v>
      </c>
    </row>
    <row r="68" spans="1:25" x14ac:dyDescent="0.3">
      <c r="A68" s="4" t="s">
        <v>62</v>
      </c>
      <c r="C68" s="213">
        <v>151</v>
      </c>
      <c r="D68" s="19">
        <v>0.35</v>
      </c>
      <c r="E68" s="19">
        <v>0.65</v>
      </c>
      <c r="F68" s="19">
        <v>0.42105263157894735</v>
      </c>
      <c r="G68" s="19">
        <v>0.57894736842105265</v>
      </c>
      <c r="H68" s="19">
        <v>0.61111111111111116</v>
      </c>
      <c r="I68" s="19">
        <v>0.3888888888888889</v>
      </c>
      <c r="J68" s="20"/>
      <c r="K68" s="213">
        <v>149</v>
      </c>
      <c r="L68" s="19">
        <v>0.57692307692307687</v>
      </c>
      <c r="M68" s="19">
        <v>0.42307692307692307</v>
      </c>
      <c r="N68" s="19">
        <v>0.52865064695009245</v>
      </c>
      <c r="O68" s="19">
        <v>0.4713493530499076</v>
      </c>
      <c r="P68" s="19">
        <v>0.23076923076923078</v>
      </c>
      <c r="Q68" s="19">
        <v>0.76923076923076927</v>
      </c>
      <c r="R68" s="20"/>
      <c r="S68" s="213">
        <v>300</v>
      </c>
      <c r="T68" s="19">
        <v>0.47826086956521741</v>
      </c>
      <c r="U68" s="19">
        <v>0.52173913043478259</v>
      </c>
      <c r="V68" s="19">
        <v>0.47530288909599255</v>
      </c>
      <c r="W68" s="19">
        <v>0.5246971109040075</v>
      </c>
      <c r="X68" s="19">
        <v>0.45161290322580644</v>
      </c>
      <c r="Y68" s="19">
        <v>0.54838709677419351</v>
      </c>
    </row>
    <row r="69" spans="1:25" x14ac:dyDescent="0.3">
      <c r="A69" s="4" t="s">
        <v>65</v>
      </c>
      <c r="C69" s="213">
        <v>148</v>
      </c>
      <c r="D69" s="19">
        <v>0.5</v>
      </c>
      <c r="E69" s="19">
        <v>0.5</v>
      </c>
      <c r="F69" s="19">
        <v>0.45098039215686275</v>
      </c>
      <c r="G69" s="19">
        <v>0.5490196078431373</v>
      </c>
      <c r="H69" s="19">
        <v>0.61904761904761907</v>
      </c>
      <c r="I69" s="19">
        <v>0.38095238095238093</v>
      </c>
      <c r="J69" s="20"/>
      <c r="K69" s="213">
        <v>152</v>
      </c>
      <c r="L69" s="19">
        <v>0.65625</v>
      </c>
      <c r="M69" s="19">
        <v>0.34375</v>
      </c>
      <c r="N69" s="19">
        <v>0.5810276679841897</v>
      </c>
      <c r="O69" s="19">
        <v>0.4189723320158103</v>
      </c>
      <c r="P69" s="19">
        <v>0.13043478260869565</v>
      </c>
      <c r="Q69" s="19">
        <v>0.86956521739130432</v>
      </c>
      <c r="R69" s="20"/>
      <c r="S69" s="213">
        <v>300</v>
      </c>
      <c r="T69" s="19">
        <v>0.58333333333333337</v>
      </c>
      <c r="U69" s="19">
        <v>0.41666666666666669</v>
      </c>
      <c r="V69" s="19">
        <v>0.51574803149606296</v>
      </c>
      <c r="W69" s="19">
        <v>0.48425196850393698</v>
      </c>
      <c r="X69" s="19">
        <v>0.36363636363636365</v>
      </c>
      <c r="Y69" s="19">
        <v>0.63636363636363635</v>
      </c>
    </row>
    <row r="70" spans="1:25" x14ac:dyDescent="0.3">
      <c r="A70" s="4" t="s">
        <v>87</v>
      </c>
      <c r="C70" s="213">
        <v>111</v>
      </c>
      <c r="D70" s="19">
        <v>0.5161290322580645</v>
      </c>
      <c r="E70" s="19">
        <v>0.4838709677419355</v>
      </c>
      <c r="F70" s="19">
        <v>0.49023861171366595</v>
      </c>
      <c r="G70" s="19">
        <v>0.50976138828633411</v>
      </c>
      <c r="H70" s="19">
        <v>0.5</v>
      </c>
      <c r="I70" s="19">
        <v>0.5</v>
      </c>
      <c r="J70" s="20"/>
      <c r="K70" s="213">
        <v>116</v>
      </c>
      <c r="L70" s="19">
        <v>0.66666666666666663</v>
      </c>
      <c r="M70" s="19">
        <v>0.33333333333333331</v>
      </c>
      <c r="N70" s="19">
        <v>0.59259259259259256</v>
      </c>
      <c r="O70" s="19">
        <v>0.40740740740740738</v>
      </c>
      <c r="P70" s="19">
        <v>0.2</v>
      </c>
      <c r="Q70" s="19">
        <v>0.8</v>
      </c>
      <c r="R70" s="20"/>
      <c r="S70" s="213">
        <v>227</v>
      </c>
      <c r="T70" s="19">
        <v>0.58181818181818179</v>
      </c>
      <c r="U70" s="19">
        <v>0.41818181818181815</v>
      </c>
      <c r="V70" s="19">
        <v>0.54130434782608694</v>
      </c>
      <c r="W70" s="19">
        <v>0.45869565217391306</v>
      </c>
      <c r="X70" s="19">
        <v>0.34482758620689657</v>
      </c>
      <c r="Y70" s="19">
        <v>0.65517241379310343</v>
      </c>
    </row>
    <row r="71" spans="1:25" x14ac:dyDescent="0.3">
      <c r="A71" s="4" t="s">
        <v>250</v>
      </c>
      <c r="C71" s="213">
        <v>91</v>
      </c>
      <c r="D71" s="19">
        <v>0.41176470588235292</v>
      </c>
      <c r="E71" s="19">
        <v>0.58823529411764708</v>
      </c>
      <c r="F71" s="19">
        <v>0.47965116279069769</v>
      </c>
      <c r="G71" s="19">
        <v>0.52034883720930236</v>
      </c>
      <c r="H71" s="19">
        <v>0.7142857142857143</v>
      </c>
      <c r="I71" s="19">
        <v>0.2857142857142857</v>
      </c>
      <c r="J71" s="20"/>
      <c r="K71" s="213">
        <v>94</v>
      </c>
      <c r="L71" s="19">
        <v>0.66666666666666663</v>
      </c>
      <c r="M71" s="19">
        <v>0.33333333333333331</v>
      </c>
      <c r="N71" s="19">
        <v>0.54754098360655734</v>
      </c>
      <c r="O71" s="19">
        <v>0.4524590163934426</v>
      </c>
      <c r="P71" s="19">
        <v>0.33333333333333331</v>
      </c>
      <c r="Q71" s="19">
        <v>0.66666666666666663</v>
      </c>
      <c r="R71" s="20"/>
      <c r="S71" s="213">
        <v>185</v>
      </c>
      <c r="T71" s="19">
        <v>0.51724137931034486</v>
      </c>
      <c r="U71" s="19">
        <v>0.48275862068965519</v>
      </c>
      <c r="V71" s="19">
        <v>0.51155624036979974</v>
      </c>
      <c r="W71" s="19">
        <v>0.48844375963020031</v>
      </c>
      <c r="X71" s="19">
        <v>0.47368421052631576</v>
      </c>
      <c r="Y71" s="19">
        <v>0.52631578947368418</v>
      </c>
    </row>
    <row r="72" spans="1:25" x14ac:dyDescent="0.3">
      <c r="A72" s="4" t="s">
        <v>32</v>
      </c>
      <c r="C72" s="213">
        <v>75</v>
      </c>
      <c r="D72" s="19">
        <v>0.41176470588235292</v>
      </c>
      <c r="E72" s="19">
        <v>0.58823529411764708</v>
      </c>
      <c r="F72" s="19">
        <v>0.48192771084337349</v>
      </c>
      <c r="G72" s="19">
        <v>0.51807228915662651</v>
      </c>
      <c r="H72" s="19" t="s">
        <v>417</v>
      </c>
      <c r="I72" s="19" t="s">
        <v>417</v>
      </c>
      <c r="J72" s="20"/>
      <c r="K72" s="213">
        <v>79</v>
      </c>
      <c r="L72" s="19" t="s">
        <v>417</v>
      </c>
      <c r="M72" s="19" t="s">
        <v>417</v>
      </c>
      <c r="N72" s="19">
        <v>0.56227758007117434</v>
      </c>
      <c r="O72" s="19">
        <v>0.4377224199288256</v>
      </c>
      <c r="P72" s="19">
        <v>0.16666666666666666</v>
      </c>
      <c r="Q72" s="19">
        <v>0.83333333333333337</v>
      </c>
      <c r="R72" s="20"/>
      <c r="S72" s="213">
        <v>154</v>
      </c>
      <c r="T72" s="19">
        <v>0.53846153846153844</v>
      </c>
      <c r="U72" s="19">
        <v>0.46153846153846156</v>
      </c>
      <c r="V72" s="19">
        <v>0.52452830188679245</v>
      </c>
      <c r="W72" s="19">
        <v>0.47547169811320755</v>
      </c>
      <c r="X72" s="19">
        <v>0.19230769230769232</v>
      </c>
      <c r="Y72" s="19">
        <v>0.80769230769230771</v>
      </c>
    </row>
    <row r="73" spans="1:25" x14ac:dyDescent="0.3">
      <c r="A73" s="4" t="s">
        <v>243</v>
      </c>
      <c r="C73" s="213">
        <v>65</v>
      </c>
      <c r="D73" s="19" t="s">
        <v>417</v>
      </c>
      <c r="E73" s="19" t="s">
        <v>417</v>
      </c>
      <c r="F73" s="19">
        <v>0.46411483253588515</v>
      </c>
      <c r="G73" s="19">
        <v>0.53588516746411485</v>
      </c>
      <c r="H73" s="19" t="s">
        <v>417</v>
      </c>
      <c r="I73" s="19" t="s">
        <v>417</v>
      </c>
      <c r="J73" s="20"/>
      <c r="K73" s="213">
        <v>67</v>
      </c>
      <c r="L73" s="19" t="s">
        <v>417</v>
      </c>
      <c r="M73" s="19" t="s">
        <v>417</v>
      </c>
      <c r="N73" s="19">
        <v>0.551219512195122</v>
      </c>
      <c r="O73" s="19">
        <v>0.44878048780487806</v>
      </c>
      <c r="P73" s="19" t="s">
        <v>417</v>
      </c>
      <c r="Q73" s="19" t="s">
        <v>417</v>
      </c>
      <c r="R73" s="20"/>
      <c r="S73" s="213">
        <v>132</v>
      </c>
      <c r="T73" s="19">
        <v>0.66666666666666663</v>
      </c>
      <c r="U73" s="19">
        <v>0.33333333333333331</v>
      </c>
      <c r="V73" s="19">
        <v>0.50724637681159424</v>
      </c>
      <c r="W73" s="19">
        <v>0.49275362318840582</v>
      </c>
      <c r="X73" s="19">
        <v>0.52941176470588236</v>
      </c>
      <c r="Y73" s="19">
        <v>0.47058823529411764</v>
      </c>
    </row>
    <row r="74" spans="1:25" x14ac:dyDescent="0.3">
      <c r="A74" s="4" t="s">
        <v>248</v>
      </c>
      <c r="C74" s="213">
        <v>46</v>
      </c>
      <c r="D74" s="19" t="s">
        <v>417</v>
      </c>
      <c r="E74" s="19" t="s">
        <v>417</v>
      </c>
      <c r="F74" s="19">
        <v>0.40229885057471265</v>
      </c>
      <c r="G74" s="19">
        <v>0.5977011494252874</v>
      </c>
      <c r="H74" s="19" t="s">
        <v>417</v>
      </c>
      <c r="I74" s="19" t="s">
        <v>417</v>
      </c>
      <c r="J74" s="20"/>
      <c r="K74" s="213">
        <v>49</v>
      </c>
      <c r="L74" s="19" t="s">
        <v>417</v>
      </c>
      <c r="M74" s="19" t="s">
        <v>417</v>
      </c>
      <c r="N74" s="19">
        <v>0.5714285714285714</v>
      </c>
      <c r="O74" s="19">
        <v>0.42857142857142855</v>
      </c>
      <c r="P74" s="19" t="s">
        <v>417</v>
      </c>
      <c r="Q74" s="19" t="s">
        <v>417</v>
      </c>
      <c r="R74" s="20"/>
      <c r="S74" s="213">
        <v>95</v>
      </c>
      <c r="T74" s="19">
        <v>0.36363636363636365</v>
      </c>
      <c r="U74" s="19">
        <v>0.63636363636363635</v>
      </c>
      <c r="V74" s="19">
        <v>0.4871060171919771</v>
      </c>
      <c r="W74" s="19">
        <v>0.5128939828080229</v>
      </c>
      <c r="X74" s="19">
        <v>0.42857142857142855</v>
      </c>
      <c r="Y74" s="19">
        <v>0.5714285714285714</v>
      </c>
    </row>
    <row r="75" spans="1:25" x14ac:dyDescent="0.3">
      <c r="A75" s="4" t="s">
        <v>307</v>
      </c>
      <c r="C75" s="213">
        <v>44</v>
      </c>
      <c r="D75" s="19">
        <v>0.5</v>
      </c>
      <c r="E75" s="19">
        <v>0.5</v>
      </c>
      <c r="F75" s="19">
        <v>0.54500000000000004</v>
      </c>
      <c r="G75" s="19">
        <v>0.45500000000000002</v>
      </c>
      <c r="H75" s="19">
        <v>0.27272727272727271</v>
      </c>
      <c r="I75" s="19">
        <v>0.72727272727272729</v>
      </c>
      <c r="J75" s="20"/>
      <c r="K75" s="213">
        <v>46</v>
      </c>
      <c r="L75" s="19" t="s">
        <v>417</v>
      </c>
      <c r="M75" s="19" t="s">
        <v>417</v>
      </c>
      <c r="N75" s="19">
        <v>0.609375</v>
      </c>
      <c r="O75" s="19">
        <v>0.390625</v>
      </c>
      <c r="P75" s="19" t="s">
        <v>417</v>
      </c>
      <c r="Q75" s="19" t="s">
        <v>417</v>
      </c>
      <c r="R75" s="20"/>
      <c r="S75" s="213">
        <v>90</v>
      </c>
      <c r="T75" s="19">
        <v>0.54166666666666663</v>
      </c>
      <c r="U75" s="19">
        <v>0.45833333333333331</v>
      </c>
      <c r="V75" s="19">
        <v>0.57653061224489799</v>
      </c>
      <c r="W75" s="19">
        <v>0.42346938775510207</v>
      </c>
      <c r="X75" s="19">
        <v>0.16666666666666666</v>
      </c>
      <c r="Y75" s="19">
        <v>0.83333333333333337</v>
      </c>
    </row>
    <row r="76" spans="1:25" s="2" customFormat="1" x14ac:dyDescent="0.3">
      <c r="A76" s="4" t="s">
        <v>29</v>
      </c>
      <c r="B76" s="3"/>
      <c r="C76" s="213">
        <v>34</v>
      </c>
      <c r="D76" s="19">
        <v>0.5</v>
      </c>
      <c r="E76" s="19">
        <v>0.5</v>
      </c>
      <c r="F76" s="19">
        <v>0.47651006711409394</v>
      </c>
      <c r="G76" s="19">
        <v>0.52348993288590606</v>
      </c>
      <c r="H76" s="19" t="s">
        <v>417</v>
      </c>
      <c r="I76" s="19" t="s">
        <v>417</v>
      </c>
      <c r="J76" s="20"/>
      <c r="K76" s="213">
        <v>35</v>
      </c>
      <c r="L76" s="19" t="s">
        <v>417</v>
      </c>
      <c r="M76" s="19" t="s">
        <v>417</v>
      </c>
      <c r="N76" s="19">
        <v>0.58333333333333337</v>
      </c>
      <c r="O76" s="19">
        <v>0.41666666666666669</v>
      </c>
      <c r="P76" s="19" t="s">
        <v>417</v>
      </c>
      <c r="Q76" s="19" t="s">
        <v>417</v>
      </c>
      <c r="R76" s="20"/>
      <c r="S76" s="213">
        <v>69</v>
      </c>
      <c r="T76" s="19">
        <v>0.58333333333333337</v>
      </c>
      <c r="U76" s="19">
        <v>0.41666666666666669</v>
      </c>
      <c r="V76" s="19">
        <v>0.52416356877323422</v>
      </c>
      <c r="W76" s="19">
        <v>0.47583643122676578</v>
      </c>
      <c r="X76" s="19">
        <v>7.1428571428571425E-2</v>
      </c>
      <c r="Y76" s="19">
        <v>0.9285714285714286</v>
      </c>
    </row>
    <row r="77" spans="1:25" x14ac:dyDescent="0.3">
      <c r="A77" s="4" t="s">
        <v>88</v>
      </c>
      <c r="B77" s="1"/>
      <c r="C77" s="213">
        <v>34</v>
      </c>
      <c r="D77" s="19" t="s">
        <v>417</v>
      </c>
      <c r="E77" s="19" t="s">
        <v>417</v>
      </c>
      <c r="F77" s="19">
        <v>0.43809523809523809</v>
      </c>
      <c r="G77" s="19">
        <v>0.56190476190476191</v>
      </c>
      <c r="H77" s="19" t="s">
        <v>417</v>
      </c>
      <c r="I77" s="19" t="s">
        <v>417</v>
      </c>
      <c r="J77" s="20"/>
      <c r="K77" s="213">
        <v>32</v>
      </c>
      <c r="L77" s="19" t="s">
        <v>417</v>
      </c>
      <c r="M77" s="19" t="s">
        <v>417</v>
      </c>
      <c r="N77" s="19">
        <v>0.54205607476635509</v>
      </c>
      <c r="O77" s="19">
        <v>0.45794392523364486</v>
      </c>
      <c r="P77" s="19" t="s">
        <v>417</v>
      </c>
      <c r="Q77" s="19" t="s">
        <v>417</v>
      </c>
      <c r="R77" s="20"/>
      <c r="S77" s="213">
        <v>66</v>
      </c>
      <c r="T77" s="19">
        <v>0.5</v>
      </c>
      <c r="U77" s="19">
        <v>0.5</v>
      </c>
      <c r="V77" s="19">
        <v>0.49056603773584906</v>
      </c>
      <c r="W77" s="19">
        <v>0.50943396226415094</v>
      </c>
      <c r="X77" s="19">
        <v>0.9285714285714286</v>
      </c>
      <c r="Y77" s="19">
        <v>7.1428571428571425E-2</v>
      </c>
    </row>
    <row r="78" spans="1:25" x14ac:dyDescent="0.3">
      <c r="A78" s="4" t="s">
        <v>301</v>
      </c>
      <c r="B78" s="1"/>
      <c r="C78" s="213">
        <v>32</v>
      </c>
      <c r="D78" s="19" t="s">
        <v>417</v>
      </c>
      <c r="E78" s="19" t="s">
        <v>417</v>
      </c>
      <c r="F78" s="19">
        <v>0.44029850746268656</v>
      </c>
      <c r="G78" s="19">
        <v>0.55970149253731338</v>
      </c>
      <c r="H78" s="19" t="s">
        <v>417</v>
      </c>
      <c r="I78" s="19" t="s">
        <v>417</v>
      </c>
      <c r="J78" s="20"/>
      <c r="K78" s="213">
        <v>32</v>
      </c>
      <c r="L78" s="19" t="s">
        <v>417</v>
      </c>
      <c r="M78" s="19" t="s">
        <v>417</v>
      </c>
      <c r="N78" s="19">
        <v>0.56451612903225812</v>
      </c>
      <c r="O78" s="19">
        <v>0.43548387096774194</v>
      </c>
      <c r="P78" s="19" t="s">
        <v>417</v>
      </c>
      <c r="Q78" s="19" t="s">
        <v>417</v>
      </c>
      <c r="R78" s="20"/>
      <c r="S78" s="213">
        <v>64</v>
      </c>
      <c r="T78" s="19">
        <v>0.54545454545454541</v>
      </c>
      <c r="U78" s="19">
        <v>0.45454545454545453</v>
      </c>
      <c r="V78" s="19">
        <v>0.5</v>
      </c>
      <c r="W78" s="19">
        <v>0.5</v>
      </c>
      <c r="X78" s="19">
        <v>0.14285714285714285</v>
      </c>
      <c r="Y78" s="19">
        <v>0.8571428571428571</v>
      </c>
    </row>
    <row r="79" spans="1:25" x14ac:dyDescent="0.3">
      <c r="A79" s="4" t="s">
        <v>314</v>
      </c>
      <c r="B79" s="1"/>
      <c r="C79" s="213">
        <v>28</v>
      </c>
      <c r="D79" s="19" t="s">
        <v>417</v>
      </c>
      <c r="E79" s="19" t="s">
        <v>417</v>
      </c>
      <c r="F79" s="19">
        <v>0.48148148148148145</v>
      </c>
      <c r="G79" s="19">
        <v>0.51851851851851849</v>
      </c>
      <c r="H79" s="19" t="s">
        <v>417</v>
      </c>
      <c r="I79" s="19" t="s">
        <v>417</v>
      </c>
      <c r="J79" s="20"/>
      <c r="K79" s="213">
        <v>30</v>
      </c>
      <c r="L79" s="19" t="s">
        <v>417</v>
      </c>
      <c r="M79" s="19" t="s">
        <v>417</v>
      </c>
      <c r="N79" s="19">
        <v>0.5</v>
      </c>
      <c r="O79" s="19">
        <v>0.5</v>
      </c>
      <c r="P79" s="19" t="s">
        <v>417</v>
      </c>
      <c r="Q79" s="19" t="s">
        <v>417</v>
      </c>
      <c r="R79" s="20"/>
      <c r="S79" s="213">
        <v>58</v>
      </c>
      <c r="T79" s="19">
        <v>0.53846153846153844</v>
      </c>
      <c r="U79" s="19">
        <v>0.46153846153846156</v>
      </c>
      <c r="V79" s="19">
        <v>0.49027237354085601</v>
      </c>
      <c r="W79" s="19">
        <v>0.50972762645914393</v>
      </c>
      <c r="X79" s="19" t="s">
        <v>417</v>
      </c>
      <c r="Y79" s="19" t="s">
        <v>417</v>
      </c>
    </row>
    <row r="80" spans="1:25" x14ac:dyDescent="0.3">
      <c r="A80" s="4" t="s">
        <v>238</v>
      </c>
      <c r="B80" s="1"/>
      <c r="C80" s="213">
        <v>18</v>
      </c>
      <c r="D80" s="19" t="s">
        <v>417</v>
      </c>
      <c r="E80" s="19" t="s">
        <v>417</v>
      </c>
      <c r="F80" s="19">
        <v>0.5</v>
      </c>
      <c r="G80" s="19">
        <v>0.5</v>
      </c>
      <c r="H80" s="19" t="s">
        <v>417</v>
      </c>
      <c r="I80" s="19" t="s">
        <v>417</v>
      </c>
      <c r="J80" s="20"/>
      <c r="K80" s="213">
        <v>18</v>
      </c>
      <c r="L80" s="19" t="s">
        <v>417</v>
      </c>
      <c r="M80" s="19" t="s">
        <v>417</v>
      </c>
      <c r="N80" s="19">
        <v>0.56521739130434778</v>
      </c>
      <c r="O80" s="19">
        <v>0.43478260869565216</v>
      </c>
      <c r="P80" s="19" t="s">
        <v>417</v>
      </c>
      <c r="Q80" s="19" t="s">
        <v>417</v>
      </c>
      <c r="R80" s="20"/>
      <c r="S80" s="213">
        <v>36</v>
      </c>
      <c r="T80" s="19">
        <v>0.5</v>
      </c>
      <c r="U80" s="19">
        <v>0.5</v>
      </c>
      <c r="V80" s="19">
        <v>0.53146853146853146</v>
      </c>
      <c r="W80" s="19">
        <v>0.46853146853146854</v>
      </c>
      <c r="X80" s="19" t="s">
        <v>417</v>
      </c>
      <c r="Y80" s="19" t="s">
        <v>417</v>
      </c>
    </row>
    <row r="81" spans="1:25" x14ac:dyDescent="0.3">
      <c r="A81" s="4" t="s">
        <v>100</v>
      </c>
      <c r="B81" s="1"/>
      <c r="C81" s="213">
        <v>17</v>
      </c>
      <c r="D81" s="19" t="s">
        <v>417</v>
      </c>
      <c r="E81" s="19" t="s">
        <v>417</v>
      </c>
      <c r="F81" s="19">
        <v>0.43636363636363634</v>
      </c>
      <c r="G81" s="19">
        <v>0.5636363636363636</v>
      </c>
      <c r="H81" s="19" t="s">
        <v>417</v>
      </c>
      <c r="I81" s="19" t="s">
        <v>417</v>
      </c>
      <c r="J81" s="20"/>
      <c r="K81" s="213">
        <v>16</v>
      </c>
      <c r="L81" s="19" t="s">
        <v>417</v>
      </c>
      <c r="M81" s="19" t="s">
        <v>417</v>
      </c>
      <c r="N81" s="19">
        <v>0.47368421052631576</v>
      </c>
      <c r="O81" s="19">
        <v>0.52631578947368418</v>
      </c>
      <c r="P81" s="19" t="s">
        <v>417</v>
      </c>
      <c r="Q81" s="19" t="s">
        <v>417</v>
      </c>
      <c r="R81" s="20"/>
      <c r="S81" s="213">
        <v>33</v>
      </c>
      <c r="T81" s="19">
        <v>0.4</v>
      </c>
      <c r="U81" s="19">
        <v>0.6</v>
      </c>
      <c r="V81" s="19">
        <v>0.45535714285714285</v>
      </c>
      <c r="W81" s="19">
        <v>0.5446428571428571</v>
      </c>
      <c r="X81" s="19" t="s">
        <v>417</v>
      </c>
      <c r="Y81" s="19" t="s">
        <v>417</v>
      </c>
    </row>
    <row r="82" spans="1:25" x14ac:dyDescent="0.3">
      <c r="A82" s="4" t="s">
        <v>251</v>
      </c>
      <c r="B82" s="1"/>
      <c r="C82" s="213">
        <v>16</v>
      </c>
      <c r="D82" s="19" t="s">
        <v>417</v>
      </c>
      <c r="E82" s="19" t="s">
        <v>417</v>
      </c>
      <c r="F82" s="19">
        <v>0.49295774647887325</v>
      </c>
      <c r="G82" s="19">
        <v>0.50704225352112675</v>
      </c>
      <c r="H82" s="19" t="s">
        <v>417</v>
      </c>
      <c r="I82" s="19" t="s">
        <v>417</v>
      </c>
      <c r="J82" s="20"/>
      <c r="K82" s="213">
        <v>17</v>
      </c>
      <c r="L82" s="19" t="s">
        <v>417</v>
      </c>
      <c r="M82" s="19" t="s">
        <v>417</v>
      </c>
      <c r="N82" s="19">
        <v>0.58333333333333337</v>
      </c>
      <c r="O82" s="19">
        <v>0.41666666666666669</v>
      </c>
      <c r="P82" s="19" t="s">
        <v>417</v>
      </c>
      <c r="Q82" s="19" t="s">
        <v>417</v>
      </c>
      <c r="R82" s="20"/>
      <c r="S82" s="213">
        <v>33</v>
      </c>
      <c r="T82" s="19" t="s">
        <v>417</v>
      </c>
      <c r="U82" s="19" t="s">
        <v>417</v>
      </c>
      <c r="V82" s="19">
        <v>0.53435114503816794</v>
      </c>
      <c r="W82" s="19">
        <v>0.46564885496183206</v>
      </c>
      <c r="X82" s="19" t="s">
        <v>417</v>
      </c>
      <c r="Y82" s="19" t="s">
        <v>417</v>
      </c>
    </row>
    <row r="83" spans="1:25" x14ac:dyDescent="0.3">
      <c r="A83" s="4" t="s">
        <v>31</v>
      </c>
      <c r="B83" s="1"/>
      <c r="C83" s="213">
        <v>11</v>
      </c>
      <c r="D83" s="19" t="s">
        <v>417</v>
      </c>
      <c r="E83" s="19" t="s">
        <v>417</v>
      </c>
      <c r="F83" s="19">
        <v>0.67391304347826086</v>
      </c>
      <c r="G83" s="19">
        <v>0.32608695652173914</v>
      </c>
      <c r="H83" s="19" t="s">
        <v>417</v>
      </c>
      <c r="I83" s="19" t="s">
        <v>417</v>
      </c>
      <c r="J83" s="20"/>
      <c r="K83" s="213">
        <v>11</v>
      </c>
      <c r="L83" s="19" t="s">
        <v>417</v>
      </c>
      <c r="M83" s="19" t="s">
        <v>417</v>
      </c>
      <c r="N83" s="19">
        <v>0.50877192982456143</v>
      </c>
      <c r="O83" s="19">
        <v>0.49122807017543857</v>
      </c>
      <c r="P83" s="19" t="s">
        <v>417</v>
      </c>
      <c r="Q83" s="19" t="s">
        <v>417</v>
      </c>
      <c r="R83" s="20"/>
      <c r="S83" s="213">
        <v>22</v>
      </c>
      <c r="T83" s="19" t="s">
        <v>417</v>
      </c>
      <c r="U83" s="19" t="s">
        <v>417</v>
      </c>
      <c r="V83" s="19">
        <v>0.58252427184466016</v>
      </c>
      <c r="W83" s="19">
        <v>0.41747572815533979</v>
      </c>
      <c r="X83" s="19" t="s">
        <v>417</v>
      </c>
      <c r="Y83" s="19" t="s">
        <v>417</v>
      </c>
    </row>
    <row r="84" spans="1:25" x14ac:dyDescent="0.3">
      <c r="A84" s="3" t="s">
        <v>349</v>
      </c>
      <c r="B84" s="1"/>
      <c r="C84" s="214">
        <v>2869</v>
      </c>
      <c r="D84" s="21">
        <v>0.39928698752228164</v>
      </c>
      <c r="E84" s="21">
        <v>0.60071301247771836</v>
      </c>
      <c r="F84" s="21">
        <v>0.44782729034043733</v>
      </c>
      <c r="G84" s="21">
        <v>0.55217270965956267</v>
      </c>
      <c r="H84" s="21">
        <v>0.64461247637051045</v>
      </c>
      <c r="I84" s="21">
        <v>0.35538752362948961</v>
      </c>
      <c r="J84" s="22"/>
      <c r="K84" s="214">
        <v>2869</v>
      </c>
      <c r="L84" s="21">
        <v>0.60071301247771836</v>
      </c>
      <c r="M84" s="21">
        <v>0.39928698752228164</v>
      </c>
      <c r="N84" s="21">
        <v>0.55217270965956267</v>
      </c>
      <c r="O84" s="21">
        <v>0.44782729034043733</v>
      </c>
      <c r="P84" s="21">
        <v>0.35538752362948961</v>
      </c>
      <c r="Q84" s="21">
        <v>0.64461247637051045</v>
      </c>
      <c r="R84" s="22"/>
      <c r="S84" s="214">
        <v>2869</v>
      </c>
      <c r="T84" s="21">
        <v>0.5</v>
      </c>
      <c r="U84" s="21">
        <v>0.5</v>
      </c>
      <c r="V84" s="21">
        <v>0.5</v>
      </c>
      <c r="W84" s="21">
        <v>0.5</v>
      </c>
      <c r="X84" s="21">
        <v>0.5</v>
      </c>
      <c r="Y84" s="21">
        <v>0.5</v>
      </c>
    </row>
    <row r="85" spans="1:25" x14ac:dyDescent="0.3">
      <c r="A85" s="210" t="s">
        <v>45</v>
      </c>
      <c r="B85" s="1"/>
      <c r="C85" s="213">
        <v>247</v>
      </c>
      <c r="D85" s="19">
        <v>0.33333333333333331</v>
      </c>
      <c r="E85" s="19">
        <v>0.66666666666666663</v>
      </c>
      <c r="F85" s="19">
        <v>0.41129831516352827</v>
      </c>
      <c r="G85" s="19">
        <v>0.58870168483647178</v>
      </c>
      <c r="H85" s="19">
        <v>0.70833333333333337</v>
      </c>
      <c r="I85" s="19">
        <v>0.29166666666666669</v>
      </c>
      <c r="J85" s="20"/>
      <c r="K85" s="213">
        <v>244</v>
      </c>
      <c r="L85" s="19">
        <v>0.44186046511627908</v>
      </c>
      <c r="M85" s="19">
        <v>0.55813953488372092</v>
      </c>
      <c r="N85" s="19">
        <v>0.53740157480314965</v>
      </c>
      <c r="O85" s="19">
        <v>0.4625984251968504</v>
      </c>
      <c r="P85" s="19">
        <v>0.625</v>
      </c>
      <c r="Q85" s="19">
        <v>0.375</v>
      </c>
      <c r="R85" s="20"/>
      <c r="S85" s="213">
        <v>491</v>
      </c>
      <c r="T85" s="19">
        <v>0.38297872340425532</v>
      </c>
      <c r="U85" s="19">
        <v>0.61702127659574468</v>
      </c>
      <c r="V85" s="19">
        <v>0.47456790123456788</v>
      </c>
      <c r="W85" s="19">
        <v>0.52543209876543207</v>
      </c>
      <c r="X85" s="19">
        <v>0.67045454545454541</v>
      </c>
      <c r="Y85" s="19">
        <v>0.32954545454545453</v>
      </c>
    </row>
    <row r="86" spans="1:25" x14ac:dyDescent="0.3">
      <c r="A86" s="210" t="s">
        <v>47</v>
      </c>
      <c r="B86" s="1"/>
      <c r="C86" s="213">
        <v>246</v>
      </c>
      <c r="D86" s="19">
        <v>0.2608695652173913</v>
      </c>
      <c r="E86" s="19">
        <v>0.73913043478260865</v>
      </c>
      <c r="F86" s="19">
        <v>0.38136407300672431</v>
      </c>
      <c r="G86" s="19">
        <v>0.61863592699327574</v>
      </c>
      <c r="H86" s="19">
        <v>0.8571428571428571</v>
      </c>
      <c r="I86" s="19">
        <v>0.14285714285714285</v>
      </c>
      <c r="J86" s="20"/>
      <c r="K86" s="213">
        <v>245</v>
      </c>
      <c r="L86" s="19">
        <v>0.40476190476190477</v>
      </c>
      <c r="M86" s="19">
        <v>0.59523809523809523</v>
      </c>
      <c r="N86" s="19">
        <v>0.49530956848030017</v>
      </c>
      <c r="O86" s="19">
        <v>0.50469043151969983</v>
      </c>
      <c r="P86" s="19">
        <v>0.71052631578947367</v>
      </c>
      <c r="Q86" s="19">
        <v>0.28947368421052633</v>
      </c>
      <c r="R86" s="20"/>
      <c r="S86" s="213">
        <v>491</v>
      </c>
      <c r="T86" s="19">
        <v>0.32954545454545453</v>
      </c>
      <c r="U86" s="19">
        <v>0.67045454545454541</v>
      </c>
      <c r="V86" s="19">
        <v>0.43901281442809681</v>
      </c>
      <c r="W86" s="19">
        <v>0.56098718557190319</v>
      </c>
      <c r="X86" s="19">
        <v>0.7931034482758621</v>
      </c>
      <c r="Y86" s="19">
        <v>0.20689655172413793</v>
      </c>
    </row>
    <row r="87" spans="1:25" x14ac:dyDescent="0.3">
      <c r="A87" s="210" t="s">
        <v>85</v>
      </c>
      <c r="C87" s="213">
        <v>247</v>
      </c>
      <c r="D87" s="19">
        <v>0.34693877551020408</v>
      </c>
      <c r="E87" s="19">
        <v>0.65306122448979587</v>
      </c>
      <c r="F87" s="19">
        <v>0.38766980146290492</v>
      </c>
      <c r="G87" s="19">
        <v>0.61233019853709514</v>
      </c>
      <c r="H87" s="19">
        <v>0.90740740740740744</v>
      </c>
      <c r="I87" s="19">
        <v>9.2592592592592587E-2</v>
      </c>
      <c r="J87" s="20"/>
      <c r="K87" s="213">
        <v>245</v>
      </c>
      <c r="L87" s="19">
        <v>0.64444444444444449</v>
      </c>
      <c r="M87" s="19">
        <v>0.35555555555555557</v>
      </c>
      <c r="N87" s="19">
        <v>0.51877729257641925</v>
      </c>
      <c r="O87" s="19">
        <v>0.48122270742358081</v>
      </c>
      <c r="P87" s="19">
        <v>0.54347826086956519</v>
      </c>
      <c r="Q87" s="19">
        <v>0.45652173913043476</v>
      </c>
      <c r="R87" s="20"/>
      <c r="S87" s="213">
        <v>492</v>
      </c>
      <c r="T87" s="19">
        <v>0.48936170212765956</v>
      </c>
      <c r="U87" s="19">
        <v>0.51063829787234039</v>
      </c>
      <c r="V87" s="19">
        <v>0.45908658420551857</v>
      </c>
      <c r="W87" s="19">
        <v>0.54091341579448149</v>
      </c>
      <c r="X87" s="19">
        <v>0.74</v>
      </c>
      <c r="Y87" s="19">
        <v>0.26</v>
      </c>
    </row>
    <row r="88" spans="1:25" x14ac:dyDescent="0.3">
      <c r="A88" s="211" t="s">
        <v>17</v>
      </c>
      <c r="C88" s="213">
        <v>303</v>
      </c>
      <c r="D88" s="19">
        <v>0.35185185185185186</v>
      </c>
      <c r="E88" s="19">
        <v>0.64814814814814814</v>
      </c>
      <c r="F88" s="19">
        <v>0.41153846153846152</v>
      </c>
      <c r="G88" s="19">
        <v>0.58846153846153848</v>
      </c>
      <c r="H88" s="19">
        <v>0.6619718309859155</v>
      </c>
      <c r="I88" s="19">
        <v>0.3380281690140845</v>
      </c>
      <c r="J88" s="20"/>
      <c r="K88" s="213">
        <v>304</v>
      </c>
      <c r="L88" s="19">
        <v>0.57377049180327866</v>
      </c>
      <c r="M88" s="19">
        <v>0.42622950819672129</v>
      </c>
      <c r="N88" s="19">
        <v>0.4772313296903461</v>
      </c>
      <c r="O88" s="19">
        <v>0.5227686703096539</v>
      </c>
      <c r="P88" s="19">
        <v>0.33846153846153848</v>
      </c>
      <c r="Q88" s="19">
        <v>0.66153846153846152</v>
      </c>
      <c r="R88" s="20"/>
      <c r="S88" s="213">
        <v>607</v>
      </c>
      <c r="T88" s="19">
        <v>0.46956521739130436</v>
      </c>
      <c r="U88" s="19">
        <v>0.5304347826086957</v>
      </c>
      <c r="V88" s="19">
        <v>0.4452759588400374</v>
      </c>
      <c r="W88" s="19">
        <v>0.55472404115996254</v>
      </c>
      <c r="X88" s="19">
        <v>0.50735294117647056</v>
      </c>
      <c r="Y88" s="19">
        <v>0.49264705882352944</v>
      </c>
    </row>
    <row r="89" spans="1:25" x14ac:dyDescent="0.3">
      <c r="A89" s="211" t="s">
        <v>19</v>
      </c>
      <c r="C89" s="213">
        <v>304</v>
      </c>
      <c r="D89" s="19">
        <v>0.44444444444444442</v>
      </c>
      <c r="E89" s="19">
        <v>0.55555555555555558</v>
      </c>
      <c r="F89" s="19">
        <v>0.40809968847352024</v>
      </c>
      <c r="G89" s="19">
        <v>0.59190031152647971</v>
      </c>
      <c r="H89" s="19">
        <v>0.80303030303030298</v>
      </c>
      <c r="I89" s="19">
        <v>0.19696969696969696</v>
      </c>
      <c r="J89" s="20"/>
      <c r="K89" s="213">
        <v>303</v>
      </c>
      <c r="L89" s="19">
        <v>0.55102040816326525</v>
      </c>
      <c r="M89" s="19">
        <v>0.44897959183673469</v>
      </c>
      <c r="N89" s="19">
        <v>0.49376114081996436</v>
      </c>
      <c r="O89" s="19">
        <v>0.50623885918003564</v>
      </c>
      <c r="P89" s="19">
        <v>0.58823529411764708</v>
      </c>
      <c r="Q89" s="19">
        <v>0.41176470588235292</v>
      </c>
      <c r="R89" s="20"/>
      <c r="S89" s="213">
        <v>607</v>
      </c>
      <c r="T89" s="19">
        <v>0.5</v>
      </c>
      <c r="U89" s="19">
        <v>0.5</v>
      </c>
      <c r="V89" s="19">
        <v>0.4541966426858513</v>
      </c>
      <c r="W89" s="19">
        <v>0.54580335731414864</v>
      </c>
      <c r="X89" s="19">
        <v>0.70940170940170943</v>
      </c>
      <c r="Y89" s="19">
        <v>0.29059829059829062</v>
      </c>
    </row>
    <row r="90" spans="1:25" x14ac:dyDescent="0.3">
      <c r="A90" s="211" t="s">
        <v>5</v>
      </c>
      <c r="C90" s="213">
        <v>303</v>
      </c>
      <c r="D90" s="19">
        <v>0.26190476190476192</v>
      </c>
      <c r="E90" s="19">
        <v>0.73809523809523814</v>
      </c>
      <c r="F90" s="19">
        <v>0.36438679245283018</v>
      </c>
      <c r="G90" s="19">
        <v>0.63561320754716977</v>
      </c>
      <c r="H90" s="19">
        <v>0.6607142857142857</v>
      </c>
      <c r="I90" s="19">
        <v>0.3392857142857143</v>
      </c>
      <c r="J90" s="20"/>
      <c r="K90" s="213">
        <v>304</v>
      </c>
      <c r="L90" s="19">
        <v>0.40816326530612246</v>
      </c>
      <c r="M90" s="19">
        <v>0.59183673469387754</v>
      </c>
      <c r="N90" s="19">
        <v>0.51848049281314168</v>
      </c>
      <c r="O90" s="19">
        <v>0.48151950718685832</v>
      </c>
      <c r="P90" s="19">
        <v>0.62686567164179108</v>
      </c>
      <c r="Q90" s="19">
        <v>0.37313432835820898</v>
      </c>
      <c r="R90" s="20"/>
      <c r="S90" s="213">
        <v>607</v>
      </c>
      <c r="T90" s="19">
        <v>0.34065934065934067</v>
      </c>
      <c r="U90" s="19">
        <v>0.65934065934065933</v>
      </c>
      <c r="V90" s="19">
        <v>0.44676180021953898</v>
      </c>
      <c r="W90" s="19">
        <v>0.55323819978046107</v>
      </c>
      <c r="X90" s="19">
        <v>0.64227642276422769</v>
      </c>
      <c r="Y90" s="19">
        <v>0.35772357723577236</v>
      </c>
    </row>
    <row r="91" spans="1:25" x14ac:dyDescent="0.3">
      <c r="A91" s="211" t="s">
        <v>18</v>
      </c>
      <c r="C91" s="213">
        <v>303</v>
      </c>
      <c r="D91" s="19">
        <v>0.41860465116279072</v>
      </c>
      <c r="E91" s="19">
        <v>0.58139534883720934</v>
      </c>
      <c r="F91" s="19">
        <v>0.42934782608695654</v>
      </c>
      <c r="G91" s="19">
        <v>0.57065217391304346</v>
      </c>
      <c r="H91" s="19">
        <v>0.73076923076923073</v>
      </c>
      <c r="I91" s="19">
        <v>0.26923076923076922</v>
      </c>
      <c r="J91" s="20"/>
      <c r="K91" s="213">
        <v>304</v>
      </c>
      <c r="L91" s="19">
        <v>0.57999999999999996</v>
      </c>
      <c r="M91" s="19">
        <v>0.42</v>
      </c>
      <c r="N91" s="19">
        <v>0.55165692007797273</v>
      </c>
      <c r="O91" s="19">
        <v>0.44834307992202727</v>
      </c>
      <c r="P91" s="19">
        <v>0.54761904761904767</v>
      </c>
      <c r="Q91" s="19">
        <v>0.45238095238095238</v>
      </c>
      <c r="R91" s="20"/>
      <c r="S91" s="213">
        <v>607</v>
      </c>
      <c r="T91" s="19">
        <v>0.5053763440860215</v>
      </c>
      <c r="U91" s="19">
        <v>0.4946236559139785</v>
      </c>
      <c r="V91" s="19">
        <v>0.49383350462487152</v>
      </c>
      <c r="W91" s="19">
        <v>0.50616649537512848</v>
      </c>
      <c r="X91" s="19">
        <v>0.66666666666666663</v>
      </c>
      <c r="Y91" s="19">
        <v>0.33333333333333331</v>
      </c>
    </row>
    <row r="92" spans="1:25" x14ac:dyDescent="0.3">
      <c r="A92" s="211" t="s">
        <v>6</v>
      </c>
      <c r="C92" s="213">
        <v>304</v>
      </c>
      <c r="D92" s="19">
        <v>0.2857142857142857</v>
      </c>
      <c r="E92" s="19">
        <v>0.7142857142857143</v>
      </c>
      <c r="F92" s="19">
        <v>0.43292682926829268</v>
      </c>
      <c r="G92" s="19">
        <v>0.56707317073170727</v>
      </c>
      <c r="H92" s="19">
        <v>0.7142857142857143</v>
      </c>
      <c r="I92" s="19">
        <v>0.2857142857142857</v>
      </c>
      <c r="J92" s="20"/>
      <c r="K92" s="213">
        <v>303</v>
      </c>
      <c r="L92" s="19">
        <v>0.60465116279069764</v>
      </c>
      <c r="M92" s="19">
        <v>0.39534883720930231</v>
      </c>
      <c r="N92" s="19">
        <v>0.51758340847610462</v>
      </c>
      <c r="O92" s="19">
        <v>0.48241659152389538</v>
      </c>
      <c r="P92" s="19">
        <v>0.58490566037735847</v>
      </c>
      <c r="Q92" s="19">
        <v>0.41509433962264153</v>
      </c>
      <c r="R92" s="20"/>
      <c r="S92" s="213">
        <v>607</v>
      </c>
      <c r="T92" s="19">
        <v>0.46153846153846156</v>
      </c>
      <c r="U92" s="19">
        <v>0.53846153846153844</v>
      </c>
      <c r="V92" s="19">
        <v>0.47778308647873863</v>
      </c>
      <c r="W92" s="19">
        <v>0.52221691352126132</v>
      </c>
      <c r="X92" s="19">
        <v>0.65853658536585369</v>
      </c>
      <c r="Y92" s="19">
        <v>0.34146341463414637</v>
      </c>
    </row>
    <row r="93" spans="1:25" x14ac:dyDescent="0.3">
      <c r="A93" s="211" t="s">
        <v>3</v>
      </c>
      <c r="C93" s="213">
        <v>304</v>
      </c>
      <c r="D93" s="19">
        <v>0.30769230769230771</v>
      </c>
      <c r="E93" s="19">
        <v>0.69230769230769229</v>
      </c>
      <c r="F93" s="19">
        <v>0.39541547277936961</v>
      </c>
      <c r="G93" s="19">
        <v>0.60458452722063039</v>
      </c>
      <c r="H93" s="19">
        <v>0.64</v>
      </c>
      <c r="I93" s="19">
        <v>0.36</v>
      </c>
      <c r="J93" s="20"/>
      <c r="K93" s="213">
        <v>303</v>
      </c>
      <c r="L93" s="19">
        <v>0.58333333333333337</v>
      </c>
      <c r="M93" s="19">
        <v>0.41666666666666669</v>
      </c>
      <c r="N93" s="19">
        <v>0.49433962264150944</v>
      </c>
      <c r="O93" s="19">
        <v>0.50566037735849056</v>
      </c>
      <c r="P93" s="19">
        <v>0.43939393939393939</v>
      </c>
      <c r="Q93" s="19">
        <v>0.56060606060606055</v>
      </c>
      <c r="R93" s="20"/>
      <c r="S93" s="213">
        <v>607</v>
      </c>
      <c r="T93" s="19">
        <v>0.45977011494252873</v>
      </c>
      <c r="U93" s="19">
        <v>0.54022988505747127</v>
      </c>
      <c r="V93" s="19">
        <v>0.44518272425249167</v>
      </c>
      <c r="W93" s="19">
        <v>0.55481727574750828</v>
      </c>
      <c r="X93" s="19">
        <v>0.52586206896551724</v>
      </c>
      <c r="Y93" s="19">
        <v>0.47413793103448276</v>
      </c>
    </row>
    <row r="94" spans="1:25" x14ac:dyDescent="0.3">
      <c r="A94" s="210" t="s">
        <v>59</v>
      </c>
      <c r="C94" s="213">
        <v>304</v>
      </c>
      <c r="D94" s="19">
        <v>0.41666666666666669</v>
      </c>
      <c r="E94" s="19">
        <v>0.58333333333333337</v>
      </c>
      <c r="F94" s="19">
        <v>0.47804265997490591</v>
      </c>
      <c r="G94" s="19">
        <v>0.52195734002509409</v>
      </c>
      <c r="H94" s="19">
        <v>0.65</v>
      </c>
      <c r="I94" s="19">
        <v>0.35</v>
      </c>
      <c r="J94" s="20"/>
      <c r="K94" s="213">
        <v>303</v>
      </c>
      <c r="L94" s="19">
        <v>0.55882352941176472</v>
      </c>
      <c r="M94" s="19">
        <v>0.44117647058823528</v>
      </c>
      <c r="N94" s="19">
        <v>0.54702970297029707</v>
      </c>
      <c r="O94" s="19">
        <v>0.45297029702970298</v>
      </c>
      <c r="P94" s="19">
        <v>0.5</v>
      </c>
      <c r="Q94" s="19">
        <v>0.5</v>
      </c>
      <c r="R94" s="20"/>
      <c r="S94" s="213">
        <v>607</v>
      </c>
      <c r="T94" s="19">
        <v>0.47560975609756095</v>
      </c>
      <c r="U94" s="19">
        <v>0.52439024390243905</v>
      </c>
      <c r="V94" s="19">
        <v>0.5127725856697819</v>
      </c>
      <c r="W94" s="19">
        <v>0.48722741433021804</v>
      </c>
      <c r="X94" s="19">
        <v>0.57894736842105265</v>
      </c>
      <c r="Y94" s="19">
        <v>0.42105263157894735</v>
      </c>
    </row>
    <row r="95" spans="1:25" x14ac:dyDescent="0.3">
      <c r="A95" s="210" t="s">
        <v>11</v>
      </c>
      <c r="C95" s="213">
        <v>303</v>
      </c>
      <c r="D95" s="19">
        <v>0.37313432835820898</v>
      </c>
      <c r="E95" s="19">
        <v>0.62686567164179108</v>
      </c>
      <c r="F95" s="19">
        <v>0.37407407407407406</v>
      </c>
      <c r="G95" s="19">
        <v>0.62592592592592589</v>
      </c>
      <c r="H95" s="19">
        <v>0.76086956521739135</v>
      </c>
      <c r="I95" s="19">
        <v>0.2391304347826087</v>
      </c>
      <c r="J95" s="20"/>
      <c r="K95" s="213">
        <v>303</v>
      </c>
      <c r="L95" s="19">
        <v>0.33333333333333331</v>
      </c>
      <c r="M95" s="19">
        <v>0.66666666666666663</v>
      </c>
      <c r="N95" s="19">
        <v>0.44099797707349964</v>
      </c>
      <c r="O95" s="19">
        <v>0.55900202292650036</v>
      </c>
      <c r="P95" s="19">
        <v>0.53448275862068961</v>
      </c>
      <c r="Q95" s="19">
        <v>0.46551724137931033</v>
      </c>
      <c r="R95" s="20"/>
      <c r="S95" s="213">
        <v>606</v>
      </c>
      <c r="T95" s="19">
        <v>0.35</v>
      </c>
      <c r="U95" s="19">
        <v>0.65</v>
      </c>
      <c r="V95" s="19">
        <v>0.40910695375926581</v>
      </c>
      <c r="W95" s="19">
        <v>0.59089304624073424</v>
      </c>
      <c r="X95" s="19">
        <v>0.67333333333333334</v>
      </c>
      <c r="Y95" s="19">
        <v>0.32666666666666666</v>
      </c>
    </row>
    <row r="96" spans="1:25" x14ac:dyDescent="0.3">
      <c r="A96" s="210" t="s">
        <v>12</v>
      </c>
      <c r="C96" s="213">
        <v>303</v>
      </c>
      <c r="D96" s="19">
        <v>0.45238095238095238</v>
      </c>
      <c r="E96" s="19">
        <v>0.54761904761904767</v>
      </c>
      <c r="F96" s="19">
        <v>0.43443804034582134</v>
      </c>
      <c r="G96" s="19">
        <v>0.56556195965417866</v>
      </c>
      <c r="H96" s="19">
        <v>0.69230769230769229</v>
      </c>
      <c r="I96" s="19">
        <v>0.30769230769230771</v>
      </c>
      <c r="J96" s="20"/>
      <c r="K96" s="213">
        <v>304</v>
      </c>
      <c r="L96" s="19">
        <v>0.56321839080459768</v>
      </c>
      <c r="M96" s="19">
        <v>0.43678160919540232</v>
      </c>
      <c r="N96" s="19">
        <v>0.46794487717195926</v>
      </c>
      <c r="O96" s="19">
        <v>0.53205512282804079</v>
      </c>
      <c r="P96" s="19">
        <v>0.67532467532467533</v>
      </c>
      <c r="Q96" s="19">
        <v>0.32467532467532467</v>
      </c>
      <c r="R96" s="20"/>
      <c r="S96" s="213">
        <v>607</v>
      </c>
      <c r="T96" s="19">
        <v>0.50877192982456143</v>
      </c>
      <c r="U96" s="19">
        <v>0.49122807017543857</v>
      </c>
      <c r="V96" s="19">
        <v>0.45273143604841348</v>
      </c>
      <c r="W96" s="19">
        <v>0.54726856395158652</v>
      </c>
      <c r="X96" s="19">
        <v>0.68452380952380953</v>
      </c>
      <c r="Y96" s="19">
        <v>0.31547619047619047</v>
      </c>
    </row>
    <row r="97" spans="1:25" x14ac:dyDescent="0.3">
      <c r="A97" s="210" t="s">
        <v>13</v>
      </c>
      <c r="C97" s="213">
        <v>303</v>
      </c>
      <c r="D97" s="19">
        <v>0.35576923076923078</v>
      </c>
      <c r="E97" s="19">
        <v>0.64423076923076927</v>
      </c>
      <c r="F97" s="19">
        <v>0.45368171021377673</v>
      </c>
      <c r="G97" s="19">
        <v>0.54631828978622332</v>
      </c>
      <c r="H97" s="19">
        <v>0.67567567567567566</v>
      </c>
      <c r="I97" s="19">
        <v>0.32432432432432434</v>
      </c>
      <c r="J97" s="20"/>
      <c r="K97" s="213">
        <v>304</v>
      </c>
      <c r="L97" s="19">
        <v>0.57599999999999996</v>
      </c>
      <c r="M97" s="19">
        <v>0.42399999999999999</v>
      </c>
      <c r="N97" s="19">
        <v>0.49342481417953116</v>
      </c>
      <c r="O97" s="19">
        <v>0.50657518582046879</v>
      </c>
      <c r="P97" s="19">
        <v>0.45454545454545453</v>
      </c>
      <c r="Q97" s="19">
        <v>0.54545454545454541</v>
      </c>
      <c r="R97" s="20"/>
      <c r="S97" s="213">
        <v>607</v>
      </c>
      <c r="T97" s="19">
        <v>0.4759825327510917</v>
      </c>
      <c r="U97" s="19">
        <v>0.5240174672489083</v>
      </c>
      <c r="V97" s="19">
        <v>0.47392950771919606</v>
      </c>
      <c r="W97" s="19">
        <v>0.52607049228080394</v>
      </c>
      <c r="X97" s="19">
        <v>0.5629139072847682</v>
      </c>
      <c r="Y97" s="19">
        <v>0.4370860927152318</v>
      </c>
    </row>
    <row r="98" spans="1:25" x14ac:dyDescent="0.3">
      <c r="A98" s="211" t="s">
        <v>127</v>
      </c>
      <c r="C98" s="213">
        <v>271</v>
      </c>
      <c r="D98" s="19">
        <v>0.34375</v>
      </c>
      <c r="E98" s="19">
        <v>0.65625</v>
      </c>
      <c r="F98" s="19">
        <v>0.39459459459459462</v>
      </c>
      <c r="G98" s="19">
        <v>0.60540540540540544</v>
      </c>
      <c r="H98" s="19">
        <v>0.8214285714285714</v>
      </c>
      <c r="I98" s="19">
        <v>0.17857142857142858</v>
      </c>
      <c r="J98" s="20"/>
      <c r="K98" s="213">
        <v>272</v>
      </c>
      <c r="L98" s="19">
        <v>0.48717948717948717</v>
      </c>
      <c r="M98" s="19">
        <v>0.51282051282051277</v>
      </c>
      <c r="N98" s="19">
        <v>0.48250265111346763</v>
      </c>
      <c r="O98" s="19">
        <v>0.51749734888653232</v>
      </c>
      <c r="P98" s="19">
        <v>0.65957446808510634</v>
      </c>
      <c r="Q98" s="19">
        <v>0.34042553191489361</v>
      </c>
      <c r="R98" s="20"/>
      <c r="S98" s="213">
        <v>543</v>
      </c>
      <c r="T98" s="19">
        <v>0.42253521126760563</v>
      </c>
      <c r="U98" s="19">
        <v>0.57746478873239437</v>
      </c>
      <c r="V98" s="19">
        <v>0.44385026737967914</v>
      </c>
      <c r="W98" s="19">
        <v>0.55614973262032086</v>
      </c>
      <c r="X98" s="19">
        <v>0.74757281553398058</v>
      </c>
      <c r="Y98" s="19">
        <v>0.25242718446601942</v>
      </c>
    </row>
    <row r="99" spans="1:25" x14ac:dyDescent="0.3">
      <c r="A99" s="211" t="s">
        <v>128</v>
      </c>
      <c r="C99" s="213">
        <v>271</v>
      </c>
      <c r="D99" s="19">
        <v>0.37777777777777777</v>
      </c>
      <c r="E99" s="19">
        <v>0.62222222222222223</v>
      </c>
      <c r="F99" s="19">
        <v>0.36394557823129253</v>
      </c>
      <c r="G99" s="19">
        <v>0.63605442176870752</v>
      </c>
      <c r="H99" s="19">
        <v>0.7021276595744681</v>
      </c>
      <c r="I99" s="19">
        <v>0.2978723404255319</v>
      </c>
      <c r="J99" s="20"/>
      <c r="K99" s="213">
        <v>272</v>
      </c>
      <c r="L99" s="19">
        <v>0.44736842105263158</v>
      </c>
      <c r="M99" s="19">
        <v>0.55263157894736847</v>
      </c>
      <c r="N99" s="19">
        <v>0.47415730337078654</v>
      </c>
      <c r="O99" s="19">
        <v>0.52584269662921346</v>
      </c>
      <c r="P99" s="19">
        <v>0.43478260869565216</v>
      </c>
      <c r="Q99" s="19">
        <v>0.56521739130434778</v>
      </c>
      <c r="R99" s="20"/>
      <c r="S99" s="213">
        <v>543</v>
      </c>
      <c r="T99" s="19">
        <v>0.40963855421686746</v>
      </c>
      <c r="U99" s="19">
        <v>0.59036144578313254</v>
      </c>
      <c r="V99" s="19">
        <v>0.41930022573363429</v>
      </c>
      <c r="W99" s="19">
        <v>0.58069977426636565</v>
      </c>
      <c r="X99" s="19">
        <v>0.56989247311827962</v>
      </c>
      <c r="Y99" s="19">
        <v>0.43010752688172044</v>
      </c>
    </row>
    <row r="100" spans="1:25" x14ac:dyDescent="0.3">
      <c r="A100" s="210" t="s">
        <v>60</v>
      </c>
      <c r="C100" s="213">
        <v>301</v>
      </c>
      <c r="D100" s="19">
        <v>0.47887323943661969</v>
      </c>
      <c r="E100" s="19">
        <v>0.52112676056338025</v>
      </c>
      <c r="F100" s="19">
        <v>0.43695479777954005</v>
      </c>
      <c r="G100" s="19">
        <v>0.56304520222045995</v>
      </c>
      <c r="H100" s="19">
        <v>0.77011494252873558</v>
      </c>
      <c r="I100" s="19">
        <v>0.22988505747126436</v>
      </c>
      <c r="J100" s="20"/>
      <c r="K100" s="213">
        <v>302</v>
      </c>
      <c r="L100" s="19">
        <v>0.60416666666666663</v>
      </c>
      <c r="M100" s="19">
        <v>0.39583333333333331</v>
      </c>
      <c r="N100" s="19">
        <v>0.49820788530465948</v>
      </c>
      <c r="O100" s="19">
        <v>0.50179211469534046</v>
      </c>
      <c r="P100" s="19">
        <v>0.57317073170731703</v>
      </c>
      <c r="Q100" s="19">
        <v>0.42682926829268292</v>
      </c>
      <c r="R100" s="20"/>
      <c r="S100" s="213">
        <v>603</v>
      </c>
      <c r="T100" s="19">
        <v>0.55089820359281438</v>
      </c>
      <c r="U100" s="19">
        <v>0.44910179640718562</v>
      </c>
      <c r="V100" s="19">
        <v>0.46912650602409639</v>
      </c>
      <c r="W100" s="19">
        <v>0.53087349397590367</v>
      </c>
      <c r="X100" s="19">
        <v>0.67455621301775148</v>
      </c>
      <c r="Y100" s="19">
        <v>0.32544378698224852</v>
      </c>
    </row>
    <row r="101" spans="1:25" x14ac:dyDescent="0.3">
      <c r="A101" s="210" t="s">
        <v>61</v>
      </c>
      <c r="C101" s="213">
        <v>301</v>
      </c>
      <c r="D101" s="19">
        <v>0.375</v>
      </c>
      <c r="E101" s="19">
        <v>0.625</v>
      </c>
      <c r="F101" s="19">
        <v>0.44096385542168676</v>
      </c>
      <c r="G101" s="19">
        <v>0.5590361445783133</v>
      </c>
      <c r="H101" s="19">
        <v>0.64102564102564108</v>
      </c>
      <c r="I101" s="19">
        <v>0.35897435897435898</v>
      </c>
      <c r="J101" s="20"/>
      <c r="K101" s="213">
        <v>302</v>
      </c>
      <c r="L101" s="19">
        <v>0.51219512195121952</v>
      </c>
      <c r="M101" s="19">
        <v>0.48780487804878048</v>
      </c>
      <c r="N101" s="19">
        <v>0.48082386363636365</v>
      </c>
      <c r="O101" s="19">
        <v>0.51917613636363635</v>
      </c>
      <c r="P101" s="19">
        <v>0.54545454545454541</v>
      </c>
      <c r="Q101" s="19">
        <v>0.45454545454545453</v>
      </c>
      <c r="R101" s="20"/>
      <c r="S101" s="213">
        <v>603</v>
      </c>
      <c r="T101" s="19">
        <v>0.44805194805194803</v>
      </c>
      <c r="U101" s="19">
        <v>0.55194805194805197</v>
      </c>
      <c r="V101" s="19">
        <v>0.46211835657745948</v>
      </c>
      <c r="W101" s="19">
        <v>0.53788164342254052</v>
      </c>
      <c r="X101" s="19">
        <v>0.59722222222222221</v>
      </c>
      <c r="Y101" s="19">
        <v>0.40277777777777779</v>
      </c>
    </row>
    <row r="102" spans="1:25" x14ac:dyDescent="0.3">
      <c r="A102" s="210" t="s">
        <v>22</v>
      </c>
      <c r="C102" s="213">
        <v>282</v>
      </c>
      <c r="D102" s="19">
        <v>0.28767123287671231</v>
      </c>
      <c r="E102" s="19">
        <v>0.71232876712328763</v>
      </c>
      <c r="F102" s="19">
        <v>0.42857142857142855</v>
      </c>
      <c r="G102" s="19">
        <v>0.5714285714285714</v>
      </c>
      <c r="H102" s="19">
        <v>0.72463768115942029</v>
      </c>
      <c r="I102" s="19">
        <v>0.27536231884057971</v>
      </c>
      <c r="J102" s="20"/>
      <c r="K102" s="213">
        <v>282</v>
      </c>
      <c r="L102" s="19">
        <v>0.5</v>
      </c>
      <c r="M102" s="19">
        <v>0.5</v>
      </c>
      <c r="N102" s="19">
        <v>0.48062593144560356</v>
      </c>
      <c r="O102" s="19">
        <v>0.51937406855439638</v>
      </c>
      <c r="P102" s="19">
        <v>0.50819672131147542</v>
      </c>
      <c r="Q102" s="19">
        <v>0.49180327868852458</v>
      </c>
      <c r="R102" s="20"/>
      <c r="S102" s="213">
        <v>564</v>
      </c>
      <c r="T102" s="19">
        <v>0.38848920863309355</v>
      </c>
      <c r="U102" s="19">
        <v>0.61151079136690645</v>
      </c>
      <c r="V102" s="19">
        <v>0.45670559806685462</v>
      </c>
      <c r="W102" s="19">
        <v>0.54329440193314538</v>
      </c>
      <c r="X102" s="19">
        <v>0.62307692307692308</v>
      </c>
      <c r="Y102" s="19">
        <v>0.37692307692307692</v>
      </c>
    </row>
    <row r="103" spans="1:25" x14ac:dyDescent="0.3">
      <c r="A103" s="210" t="s">
        <v>49</v>
      </c>
      <c r="C103" s="213">
        <v>263</v>
      </c>
      <c r="D103" s="19">
        <v>0.29090909090909089</v>
      </c>
      <c r="E103" s="19">
        <v>0.70909090909090911</v>
      </c>
      <c r="F103" s="19">
        <v>0.42656112576956906</v>
      </c>
      <c r="G103" s="19">
        <v>0.57343887423043094</v>
      </c>
      <c r="H103" s="19">
        <v>0.72413793103448276</v>
      </c>
      <c r="I103" s="19">
        <v>0.27586206896551724</v>
      </c>
      <c r="J103" s="20"/>
      <c r="K103" s="213">
        <v>265</v>
      </c>
      <c r="L103" s="19">
        <v>0.50649350649350644</v>
      </c>
      <c r="M103" s="19">
        <v>0.4935064935064935</v>
      </c>
      <c r="N103" s="19">
        <v>0.47147385103011091</v>
      </c>
      <c r="O103" s="19">
        <v>0.52852614896988903</v>
      </c>
      <c r="P103" s="19">
        <v>0.45161290322580644</v>
      </c>
      <c r="Q103" s="19">
        <v>0.54838709677419351</v>
      </c>
      <c r="R103" s="20"/>
      <c r="S103" s="213">
        <v>528</v>
      </c>
      <c r="T103" s="19">
        <v>0.41666666666666669</v>
      </c>
      <c r="U103" s="19">
        <v>0.58333333333333337</v>
      </c>
      <c r="V103" s="19">
        <v>0.45018757815756566</v>
      </c>
      <c r="W103" s="19">
        <v>0.5498124218424344</v>
      </c>
      <c r="X103" s="19">
        <v>0.58333333333333337</v>
      </c>
      <c r="Y103" s="19">
        <v>0.41666666666666669</v>
      </c>
    </row>
    <row r="104" spans="1:25" x14ac:dyDescent="0.3">
      <c r="A104" s="211" t="s">
        <v>7</v>
      </c>
      <c r="C104" s="213">
        <v>299</v>
      </c>
      <c r="D104" s="19">
        <v>0.39622641509433965</v>
      </c>
      <c r="E104" s="19">
        <v>0.60377358490566035</v>
      </c>
      <c r="F104" s="19">
        <v>0.46538871139510118</v>
      </c>
      <c r="G104" s="19">
        <v>0.53461128860489882</v>
      </c>
      <c r="H104" s="19">
        <v>0.83333333333333337</v>
      </c>
      <c r="I104" s="19">
        <v>0.16666666666666666</v>
      </c>
      <c r="J104" s="20"/>
      <c r="K104" s="213">
        <v>297</v>
      </c>
      <c r="L104" s="19">
        <v>0.532258064516129</v>
      </c>
      <c r="M104" s="19">
        <v>0.46774193548387094</v>
      </c>
      <c r="N104" s="19">
        <v>0.53785644051130777</v>
      </c>
      <c r="O104" s="19">
        <v>0.46214355948869223</v>
      </c>
      <c r="P104" s="19">
        <v>0.64912280701754388</v>
      </c>
      <c r="Q104" s="19">
        <v>0.35087719298245612</v>
      </c>
      <c r="R104" s="20"/>
      <c r="S104" s="213">
        <v>596</v>
      </c>
      <c r="T104" s="19">
        <v>0.46956521739130436</v>
      </c>
      <c r="U104" s="19">
        <v>0.5304347826086957</v>
      </c>
      <c r="V104" s="19">
        <v>0.50306748466257667</v>
      </c>
      <c r="W104" s="19">
        <v>0.49693251533742333</v>
      </c>
      <c r="X104" s="19">
        <v>0.75555555555555554</v>
      </c>
      <c r="Y104" s="19">
        <v>0.24444444444444444</v>
      </c>
    </row>
    <row r="105" spans="1:25" x14ac:dyDescent="0.3">
      <c r="A105" s="210" t="s">
        <v>16</v>
      </c>
      <c r="C105" s="213">
        <v>274</v>
      </c>
      <c r="D105" s="19">
        <v>0.26923076923076922</v>
      </c>
      <c r="E105" s="19">
        <v>0.73076923076923073</v>
      </c>
      <c r="F105" s="19">
        <v>0.32585751978891819</v>
      </c>
      <c r="G105" s="19">
        <v>0.67414248021108181</v>
      </c>
      <c r="H105" s="19">
        <v>0.8771929824561403</v>
      </c>
      <c r="I105" s="19">
        <v>0.12280701754385964</v>
      </c>
      <c r="J105" s="20"/>
      <c r="K105" s="213">
        <v>271</v>
      </c>
      <c r="L105" s="19">
        <v>0.5</v>
      </c>
      <c r="M105" s="19">
        <v>0.5</v>
      </c>
      <c r="N105" s="19">
        <v>0.47808358817533131</v>
      </c>
      <c r="O105" s="19">
        <v>0.52191641182466875</v>
      </c>
      <c r="P105" s="19">
        <v>0.64</v>
      </c>
      <c r="Q105" s="19">
        <v>0.36</v>
      </c>
      <c r="R105" s="20"/>
      <c r="S105" s="213">
        <v>545</v>
      </c>
      <c r="T105" s="19">
        <v>0.39473684210526316</v>
      </c>
      <c r="U105" s="19">
        <v>0.60526315789473684</v>
      </c>
      <c r="V105" s="19">
        <v>0.41173087981598622</v>
      </c>
      <c r="W105" s="19">
        <v>0.58826912018401378</v>
      </c>
      <c r="X105" s="19">
        <v>0.76635514018691586</v>
      </c>
      <c r="Y105" s="19">
        <v>0.23364485981308411</v>
      </c>
    </row>
    <row r="106" spans="1:25" x14ac:dyDescent="0.3">
      <c r="A106" s="211" t="s">
        <v>25</v>
      </c>
      <c r="C106" s="213">
        <v>229</v>
      </c>
      <c r="D106" s="19">
        <v>0.30508474576271188</v>
      </c>
      <c r="E106" s="19">
        <v>0.69491525423728817</v>
      </c>
      <c r="F106" s="19">
        <v>0.40677966101694918</v>
      </c>
      <c r="G106" s="19">
        <v>0.59322033898305082</v>
      </c>
      <c r="H106" s="19">
        <v>0.72972972972972971</v>
      </c>
      <c r="I106" s="19">
        <v>0.27027027027027029</v>
      </c>
      <c r="J106" s="20"/>
      <c r="K106" s="213">
        <v>230</v>
      </c>
      <c r="L106" s="19">
        <v>0.42592592592592593</v>
      </c>
      <c r="M106" s="19">
        <v>0.57407407407407407</v>
      </c>
      <c r="N106" s="19">
        <v>0.48096564531104918</v>
      </c>
      <c r="O106" s="19">
        <v>0.51903435468895076</v>
      </c>
      <c r="P106" s="19">
        <v>0.54166666666666663</v>
      </c>
      <c r="Q106" s="19">
        <v>0.45833333333333331</v>
      </c>
      <c r="R106" s="20"/>
      <c r="S106" s="213">
        <v>459</v>
      </c>
      <c r="T106" s="19">
        <v>0.36283185840707965</v>
      </c>
      <c r="U106" s="19">
        <v>0.63716814159292035</v>
      </c>
      <c r="V106" s="19">
        <v>0.44413277232351567</v>
      </c>
      <c r="W106" s="19">
        <v>0.55586722767648433</v>
      </c>
      <c r="X106" s="19">
        <v>0.65573770491803274</v>
      </c>
      <c r="Y106" s="19">
        <v>0.34426229508196721</v>
      </c>
    </row>
  </sheetData>
  <sortState ref="A3:Y27">
    <sortCondition descending="1" ref="S3:S27"/>
  </sortState>
  <mergeCells count="9">
    <mergeCell ref="C1:I1"/>
    <mergeCell ref="K1:Q1"/>
    <mergeCell ref="S1:Y1"/>
    <mergeCell ref="C57:I57"/>
    <mergeCell ref="K57:Q57"/>
    <mergeCell ref="S57:Y57"/>
    <mergeCell ref="T28:U28"/>
    <mergeCell ref="V28:W28"/>
    <mergeCell ref="X28:Y28"/>
  </mergeCells>
  <pageMargins left="0.7" right="0.7" top="0.75" bottom="0.75" header="0.3" footer="0.3"/>
  <pageSetup paperSize="9" orientation="portrait" r:id="rId1"/>
  <ignoredErrors>
    <ignoredError sqref="Z1 Z29:Z50 Z28 Z57 Z85:Z106 Z58 Z3:Z27 Z2 Z59:Z83 Z8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7"/>
  <sheetViews>
    <sheetView zoomScale="150" zoomScaleNormal="150" workbookViewId="0">
      <pane ySplit="1" topLeftCell="A2" activePane="bottomLeft" state="frozen"/>
      <selection pane="bottomLeft"/>
    </sheetView>
  </sheetViews>
  <sheetFormatPr defaultRowHeight="14.4" x14ac:dyDescent="0.3"/>
  <cols>
    <col min="1" max="1" width="20.6640625" bestFit="1" customWidth="1"/>
    <col min="2" max="2" width="16.6640625" customWidth="1"/>
    <col min="3" max="9" width="13.6640625" customWidth="1"/>
    <col min="10" max="11" width="1.6640625" customWidth="1"/>
    <col min="12" max="12" width="16.6640625" customWidth="1"/>
    <col min="13" max="13" width="13.6640625" customWidth="1"/>
    <col min="14" max="14" width="1.6640625" customWidth="1"/>
  </cols>
  <sheetData>
    <row r="1" spans="1:13" s="218" customFormat="1" ht="41.4" x14ac:dyDescent="0.3">
      <c r="A1" s="218" t="s">
        <v>407</v>
      </c>
      <c r="B1" s="218" t="s">
        <v>408</v>
      </c>
      <c r="C1" s="219" t="s">
        <v>147</v>
      </c>
      <c r="D1" s="219" t="s">
        <v>183</v>
      </c>
      <c r="E1" s="219" t="s">
        <v>184</v>
      </c>
      <c r="F1" s="219" t="s">
        <v>185</v>
      </c>
      <c r="G1" s="219" t="s">
        <v>186</v>
      </c>
      <c r="H1" s="220" t="s">
        <v>187</v>
      </c>
      <c r="I1" s="220" t="s">
        <v>188</v>
      </c>
      <c r="L1" s="218" t="s">
        <v>406</v>
      </c>
      <c r="M1" s="218" t="s">
        <v>147</v>
      </c>
    </row>
    <row r="2" spans="1:13" x14ac:dyDescent="0.3">
      <c r="A2" t="s">
        <v>260</v>
      </c>
      <c r="B2" t="s">
        <v>305</v>
      </c>
      <c r="C2" t="e">
        <f>COUNTIFS(#REF!,$A2)</f>
        <v>#REF!</v>
      </c>
      <c r="D2" t="e">
        <f>SUMIFS(#REF!,#REF!,$A2)</f>
        <v>#REF!</v>
      </c>
      <c r="E2" t="e">
        <f>SUMIFS(#REF!,#REF!,$A2)</f>
        <v>#REF!</v>
      </c>
      <c r="F2" t="e">
        <f>SUMIFS(#REF!,#REF!,$A2)</f>
        <v>#REF!</v>
      </c>
      <c r="G2" t="e">
        <f>SUMIFS(#REF!,#REF!,$A2)</f>
        <v>#REF!</v>
      </c>
      <c r="H2" t="e">
        <f>SUMIFS(#REF!,#REF!,$A2)</f>
        <v>#REF!</v>
      </c>
      <c r="I2" t="e">
        <f>SUMIFS(#REF!,#REF!,$A2)</f>
        <v>#REF!</v>
      </c>
      <c r="L2" s="215" t="s">
        <v>256</v>
      </c>
      <c r="M2" t="e">
        <f t="shared" ref="M2:M33" si="0">SUMIFS($C$2:$C$177,$B$2:$B$177,L2)</f>
        <v>#REF!</v>
      </c>
    </row>
    <row r="3" spans="1:13" x14ac:dyDescent="0.3">
      <c r="A3" t="s">
        <v>305</v>
      </c>
      <c r="B3" t="s">
        <v>305</v>
      </c>
      <c r="C3" t="e">
        <f>COUNTIFS(#REF!,A3)</f>
        <v>#REF!</v>
      </c>
      <c r="D3" t="e">
        <f>SUMIFS(#REF!,#REF!,$A3)</f>
        <v>#REF!</v>
      </c>
      <c r="E3" t="e">
        <f>SUMIFS(#REF!,#REF!,$A3)</f>
        <v>#REF!</v>
      </c>
      <c r="F3" t="e">
        <f>SUMIFS(#REF!,#REF!,$A3)</f>
        <v>#REF!</v>
      </c>
      <c r="G3" t="e">
        <f>SUMIFS(#REF!,#REF!,$A3)</f>
        <v>#REF!</v>
      </c>
      <c r="H3" t="e">
        <f>SUMIFS(#REF!,#REF!,$A3)</f>
        <v>#REF!</v>
      </c>
      <c r="I3" t="e">
        <f>SUMIFS(#REF!,#REF!,$A3)</f>
        <v>#REF!</v>
      </c>
      <c r="L3" s="215" t="s">
        <v>254</v>
      </c>
      <c r="M3" t="e">
        <f t="shared" si="0"/>
        <v>#REF!</v>
      </c>
    </row>
    <row r="4" spans="1:13" x14ac:dyDescent="0.3">
      <c r="A4" t="s">
        <v>303</v>
      </c>
      <c r="B4" t="s">
        <v>305</v>
      </c>
      <c r="C4" t="e">
        <f>COUNTIFS(#REF!,A4)</f>
        <v>#REF!</v>
      </c>
      <c r="D4" t="e">
        <f>SUMIFS(#REF!,#REF!,$A4)</f>
        <v>#REF!</v>
      </c>
      <c r="E4" t="e">
        <f>SUMIFS(#REF!,#REF!,$A4)</f>
        <v>#REF!</v>
      </c>
      <c r="F4" t="e">
        <f>SUMIFS(#REF!,#REF!,$A4)</f>
        <v>#REF!</v>
      </c>
      <c r="G4" t="e">
        <f>SUMIFS(#REF!,#REF!,$A4)</f>
        <v>#REF!</v>
      </c>
      <c r="H4" t="e">
        <f>SUMIFS(#REF!,#REF!,$A4)</f>
        <v>#REF!</v>
      </c>
      <c r="I4" t="e">
        <f>SUMIFS(#REF!,#REF!,$A4)</f>
        <v>#REF!</v>
      </c>
      <c r="L4" s="215" t="s">
        <v>271</v>
      </c>
      <c r="M4" t="e">
        <f t="shared" si="0"/>
        <v>#REF!</v>
      </c>
    </row>
    <row r="5" spans="1:13" x14ac:dyDescent="0.3">
      <c r="A5" t="s">
        <v>109</v>
      </c>
      <c r="B5" t="s">
        <v>99</v>
      </c>
      <c r="C5" t="e">
        <f>COUNTIFS(#REF!,A5)</f>
        <v>#REF!</v>
      </c>
      <c r="D5" t="e">
        <f>SUMIFS(#REF!,#REF!,$A5)</f>
        <v>#REF!</v>
      </c>
      <c r="E5" t="e">
        <f>SUMIFS(#REF!,#REF!,$A5)</f>
        <v>#REF!</v>
      </c>
      <c r="F5" t="e">
        <f>SUMIFS(#REF!,#REF!,$A5)</f>
        <v>#REF!</v>
      </c>
      <c r="G5" t="e">
        <f>SUMIFS(#REF!,#REF!,$A5)</f>
        <v>#REF!</v>
      </c>
      <c r="H5" t="e">
        <f>SUMIFS(#REF!,#REF!,$A5)</f>
        <v>#REF!</v>
      </c>
      <c r="I5" t="e">
        <f>SUMIFS(#REF!,#REF!,$A5)</f>
        <v>#REF!</v>
      </c>
      <c r="L5" s="215" t="s">
        <v>394</v>
      </c>
      <c r="M5" t="e">
        <f t="shared" si="0"/>
        <v>#REF!</v>
      </c>
    </row>
    <row r="6" spans="1:13" x14ac:dyDescent="0.3">
      <c r="A6" t="s">
        <v>297</v>
      </c>
      <c r="B6" t="s">
        <v>400</v>
      </c>
      <c r="C6" t="e">
        <f>COUNTIFS(#REF!,A6)</f>
        <v>#REF!</v>
      </c>
      <c r="D6" t="e">
        <f>SUMIFS(#REF!,#REF!,$A6)</f>
        <v>#REF!</v>
      </c>
      <c r="E6" t="e">
        <f>SUMIFS(#REF!,#REF!,$A6)</f>
        <v>#REF!</v>
      </c>
      <c r="F6" t="e">
        <f>SUMIFS(#REF!,#REF!,$A6)</f>
        <v>#REF!</v>
      </c>
      <c r="G6" t="e">
        <f>SUMIFS(#REF!,#REF!,$A6)</f>
        <v>#REF!</v>
      </c>
      <c r="H6" t="e">
        <f>SUMIFS(#REF!,#REF!,$A6)</f>
        <v>#REF!</v>
      </c>
      <c r="I6" t="e">
        <f>SUMIFS(#REF!,#REF!,$A6)</f>
        <v>#REF!</v>
      </c>
      <c r="L6" s="215" t="s">
        <v>266</v>
      </c>
      <c r="M6" t="e">
        <f t="shared" si="0"/>
        <v>#REF!</v>
      </c>
    </row>
    <row r="7" spans="1:13" x14ac:dyDescent="0.3">
      <c r="A7" t="s">
        <v>317</v>
      </c>
      <c r="B7" t="s">
        <v>317</v>
      </c>
      <c r="C7" t="e">
        <f>COUNTIFS(#REF!,A7)</f>
        <v>#REF!</v>
      </c>
      <c r="D7" t="e">
        <f>SUMIFS(#REF!,#REF!,$A7)</f>
        <v>#REF!</v>
      </c>
      <c r="E7" t="e">
        <f>SUMIFS(#REF!,#REF!,$A7)</f>
        <v>#REF!</v>
      </c>
      <c r="F7" t="e">
        <f>SUMIFS(#REF!,#REF!,$A7)</f>
        <v>#REF!</v>
      </c>
      <c r="G7" t="e">
        <f>SUMIFS(#REF!,#REF!,$A7)</f>
        <v>#REF!</v>
      </c>
      <c r="H7" t="e">
        <f>SUMIFS(#REF!,#REF!,$A7)</f>
        <v>#REF!</v>
      </c>
      <c r="I7" t="e">
        <f>SUMIFS(#REF!,#REF!,$A7)</f>
        <v>#REF!</v>
      </c>
      <c r="L7" s="215" t="s">
        <v>51</v>
      </c>
      <c r="M7" t="e">
        <f t="shared" si="0"/>
        <v>#REF!</v>
      </c>
    </row>
    <row r="8" spans="1:13" x14ac:dyDescent="0.3">
      <c r="A8" t="s">
        <v>282</v>
      </c>
      <c r="B8" t="s">
        <v>267</v>
      </c>
      <c r="C8" t="e">
        <f>COUNTIFS(#REF!,A8)</f>
        <v>#REF!</v>
      </c>
      <c r="D8" t="e">
        <f>SUMIFS(#REF!,#REF!,$A8)</f>
        <v>#REF!</v>
      </c>
      <c r="E8" t="e">
        <f>SUMIFS(#REF!,#REF!,$A8)</f>
        <v>#REF!</v>
      </c>
      <c r="F8" t="e">
        <f>SUMIFS(#REF!,#REF!,$A8)</f>
        <v>#REF!</v>
      </c>
      <c r="G8" t="e">
        <f>SUMIFS(#REF!,#REF!,$A8)</f>
        <v>#REF!</v>
      </c>
      <c r="H8" t="e">
        <f>SUMIFS(#REF!,#REF!,$A8)</f>
        <v>#REF!</v>
      </c>
      <c r="I8" t="e">
        <f>SUMIFS(#REF!,#REF!,$A8)</f>
        <v>#REF!</v>
      </c>
      <c r="L8" s="215" t="s">
        <v>103</v>
      </c>
      <c r="M8" t="e">
        <f t="shared" si="0"/>
        <v>#REF!</v>
      </c>
    </row>
    <row r="9" spans="1:13" x14ac:dyDescent="0.3">
      <c r="A9" t="s">
        <v>267</v>
      </c>
      <c r="B9" t="s">
        <v>267</v>
      </c>
      <c r="C9" t="e">
        <f>COUNTIFS(#REF!,A9)</f>
        <v>#REF!</v>
      </c>
      <c r="D9" t="e">
        <f>SUMIFS(#REF!,#REF!,$A9)</f>
        <v>#REF!</v>
      </c>
      <c r="E9" t="e">
        <f>SUMIFS(#REF!,#REF!,$A9)</f>
        <v>#REF!</v>
      </c>
      <c r="F9" t="e">
        <f>SUMIFS(#REF!,#REF!,$A9)</f>
        <v>#REF!</v>
      </c>
      <c r="G9" t="e">
        <f>SUMIFS(#REF!,#REF!,$A9)</f>
        <v>#REF!</v>
      </c>
      <c r="H9" t="e">
        <f>SUMIFS(#REF!,#REF!,$A9)</f>
        <v>#REF!</v>
      </c>
      <c r="I9" t="e">
        <f>SUMIFS(#REF!,#REF!,$A9)</f>
        <v>#REF!</v>
      </c>
      <c r="L9" s="215" t="s">
        <v>90</v>
      </c>
      <c r="M9" t="e">
        <f t="shared" si="0"/>
        <v>#REF!</v>
      </c>
    </row>
    <row r="10" spans="1:13" x14ac:dyDescent="0.3">
      <c r="A10" t="s">
        <v>306</v>
      </c>
      <c r="B10" t="s">
        <v>267</v>
      </c>
      <c r="C10" t="e">
        <f>COUNTIFS(#REF!,A10)</f>
        <v>#REF!</v>
      </c>
      <c r="D10" t="e">
        <f>SUMIFS(#REF!,#REF!,$A10)</f>
        <v>#REF!</v>
      </c>
      <c r="E10" t="e">
        <f>SUMIFS(#REF!,#REF!,$A10)</f>
        <v>#REF!</v>
      </c>
      <c r="F10" t="e">
        <f>SUMIFS(#REF!,#REF!,$A10)</f>
        <v>#REF!</v>
      </c>
      <c r="G10" t="e">
        <f>SUMIFS(#REF!,#REF!,$A10)</f>
        <v>#REF!</v>
      </c>
      <c r="H10" t="e">
        <f>SUMIFS(#REF!,#REF!,$A10)</f>
        <v>#REF!</v>
      </c>
      <c r="I10" t="e">
        <f>SUMIFS(#REF!,#REF!,$A10)</f>
        <v>#REF!</v>
      </c>
      <c r="L10" s="215" t="s">
        <v>40</v>
      </c>
      <c r="M10" t="e">
        <f t="shared" si="0"/>
        <v>#REF!</v>
      </c>
    </row>
    <row r="11" spans="1:13" x14ac:dyDescent="0.3">
      <c r="A11" t="s">
        <v>316</v>
      </c>
      <c r="B11" t="s">
        <v>316</v>
      </c>
      <c r="C11" t="e">
        <f>COUNTIFS(#REF!,A11)</f>
        <v>#REF!</v>
      </c>
      <c r="D11" t="e">
        <f>SUMIFS(#REF!,#REF!,$A11)</f>
        <v>#REF!</v>
      </c>
      <c r="E11" t="e">
        <f>SUMIFS(#REF!,#REF!,$A11)</f>
        <v>#REF!</v>
      </c>
      <c r="F11" t="e">
        <f>SUMIFS(#REF!,#REF!,$A11)</f>
        <v>#REF!</v>
      </c>
      <c r="G11" t="e">
        <f>SUMIFS(#REF!,#REF!,$A11)</f>
        <v>#REF!</v>
      </c>
      <c r="H11" t="e">
        <f>SUMIFS(#REF!,#REF!,$A11)</f>
        <v>#REF!</v>
      </c>
      <c r="I11" t="e">
        <f>SUMIFS(#REF!,#REF!,$A11)</f>
        <v>#REF!</v>
      </c>
      <c r="L11" s="215" t="s">
        <v>86</v>
      </c>
      <c r="M11" t="e">
        <f t="shared" si="0"/>
        <v>#REF!</v>
      </c>
    </row>
    <row r="12" spans="1:13" x14ac:dyDescent="0.3">
      <c r="A12" t="s">
        <v>323</v>
      </c>
      <c r="B12" t="s">
        <v>317</v>
      </c>
      <c r="C12" t="e">
        <f>COUNTIFS(#REF!,A12)</f>
        <v>#REF!</v>
      </c>
      <c r="D12" t="e">
        <f>SUMIFS(#REF!,#REF!,$A12)</f>
        <v>#REF!</v>
      </c>
      <c r="E12" t="e">
        <f>SUMIFS(#REF!,#REF!,$A12)</f>
        <v>#REF!</v>
      </c>
      <c r="F12" t="e">
        <f>SUMIFS(#REF!,#REF!,$A12)</f>
        <v>#REF!</v>
      </c>
      <c r="G12" t="e">
        <f>SUMIFS(#REF!,#REF!,$A12)</f>
        <v>#REF!</v>
      </c>
      <c r="H12" t="e">
        <f>SUMIFS(#REF!,#REF!,$A12)</f>
        <v>#REF!</v>
      </c>
      <c r="I12" t="e">
        <f>SUMIFS(#REF!,#REF!,$A12)</f>
        <v>#REF!</v>
      </c>
      <c r="L12" s="215" t="s">
        <v>275</v>
      </c>
      <c r="M12" t="e">
        <f t="shared" si="0"/>
        <v>#REF!</v>
      </c>
    </row>
    <row r="13" spans="1:13" x14ac:dyDescent="0.3">
      <c r="A13" t="s">
        <v>294</v>
      </c>
      <c r="B13" t="s">
        <v>267</v>
      </c>
      <c r="C13" t="e">
        <f>COUNTIFS(#REF!,A13)</f>
        <v>#REF!</v>
      </c>
      <c r="D13" t="e">
        <f>SUMIFS(#REF!,#REF!,$A13)</f>
        <v>#REF!</v>
      </c>
      <c r="E13" t="e">
        <f>SUMIFS(#REF!,#REF!,$A13)</f>
        <v>#REF!</v>
      </c>
      <c r="F13" t="e">
        <f>SUMIFS(#REF!,#REF!,$A13)</f>
        <v>#REF!</v>
      </c>
      <c r="G13" t="e">
        <f>SUMIFS(#REF!,#REF!,$A13)</f>
        <v>#REF!</v>
      </c>
      <c r="H13" t="e">
        <f>SUMIFS(#REF!,#REF!,$A13)</f>
        <v>#REF!</v>
      </c>
      <c r="I13" t="e">
        <f>SUMIFS(#REF!,#REF!,$A13)</f>
        <v>#REF!</v>
      </c>
      <c r="L13" s="215" t="s">
        <v>99</v>
      </c>
      <c r="M13" t="e">
        <f t="shared" si="0"/>
        <v>#REF!</v>
      </c>
    </row>
    <row r="14" spans="1:13" x14ac:dyDescent="0.3">
      <c r="A14" t="s">
        <v>298</v>
      </c>
      <c r="B14" t="s">
        <v>316</v>
      </c>
      <c r="C14" t="e">
        <f>COUNTIFS(#REF!,A14)</f>
        <v>#REF!</v>
      </c>
      <c r="D14" t="e">
        <f>SUMIFS(#REF!,#REF!,$A14)</f>
        <v>#REF!</v>
      </c>
      <c r="E14" t="e">
        <f>SUMIFS(#REF!,#REF!,$A14)</f>
        <v>#REF!</v>
      </c>
      <c r="F14" t="e">
        <f>SUMIFS(#REF!,#REF!,$A14)</f>
        <v>#REF!</v>
      </c>
      <c r="G14" t="e">
        <f>SUMIFS(#REF!,#REF!,$A14)</f>
        <v>#REF!</v>
      </c>
      <c r="H14" t="e">
        <f>SUMIFS(#REF!,#REF!,$A14)</f>
        <v>#REF!</v>
      </c>
      <c r="I14" t="e">
        <f>SUMIFS(#REF!,#REF!,$A14)</f>
        <v>#REF!</v>
      </c>
      <c r="L14" s="215" t="s">
        <v>79</v>
      </c>
      <c r="M14" t="e">
        <f t="shared" si="0"/>
        <v>#REF!</v>
      </c>
    </row>
    <row r="15" spans="1:13" x14ac:dyDescent="0.3">
      <c r="A15" t="s">
        <v>378</v>
      </c>
      <c r="B15" t="s">
        <v>378</v>
      </c>
      <c r="C15" t="e">
        <f>COUNTIFS(#REF!,A15)</f>
        <v>#REF!</v>
      </c>
      <c r="D15" t="e">
        <f>SUMIFS(#REF!,#REF!,$A15)</f>
        <v>#REF!</v>
      </c>
      <c r="E15" t="e">
        <f>SUMIFS(#REF!,#REF!,$A15)</f>
        <v>#REF!</v>
      </c>
      <c r="F15" t="e">
        <f>SUMIFS(#REF!,#REF!,$A15)</f>
        <v>#REF!</v>
      </c>
      <c r="G15" t="e">
        <f>SUMIFS(#REF!,#REF!,$A15)</f>
        <v>#REF!</v>
      </c>
      <c r="H15" t="e">
        <f>SUMIFS(#REF!,#REF!,$A15)</f>
        <v>#REF!</v>
      </c>
      <c r="I15" t="e">
        <f>SUMIFS(#REF!,#REF!,$A15)</f>
        <v>#REF!</v>
      </c>
      <c r="L15" s="215" t="s">
        <v>255</v>
      </c>
      <c r="M15" t="e">
        <f t="shared" si="0"/>
        <v>#REF!</v>
      </c>
    </row>
    <row r="16" spans="1:13" x14ac:dyDescent="0.3">
      <c r="A16" t="s">
        <v>284</v>
      </c>
      <c r="B16" t="s">
        <v>103</v>
      </c>
      <c r="C16" t="e">
        <f>COUNTIFS(#REF!,A16)</f>
        <v>#REF!</v>
      </c>
      <c r="D16" t="e">
        <f>SUMIFS(#REF!,#REF!,$A16)</f>
        <v>#REF!</v>
      </c>
      <c r="E16" t="e">
        <f>SUMIFS(#REF!,#REF!,$A16)</f>
        <v>#REF!</v>
      </c>
      <c r="F16" t="e">
        <f>SUMIFS(#REF!,#REF!,$A16)</f>
        <v>#REF!</v>
      </c>
      <c r="G16" t="e">
        <f>SUMIFS(#REF!,#REF!,$A16)</f>
        <v>#REF!</v>
      </c>
      <c r="H16" t="e">
        <f>SUMIFS(#REF!,#REF!,$A16)</f>
        <v>#REF!</v>
      </c>
      <c r="I16" t="e">
        <f>SUMIFS(#REF!,#REF!,$A16)</f>
        <v>#REF!</v>
      </c>
      <c r="L16" s="215" t="s">
        <v>267</v>
      </c>
      <c r="M16" t="e">
        <f t="shared" si="0"/>
        <v>#REF!</v>
      </c>
    </row>
    <row r="17" spans="1:13" x14ac:dyDescent="0.3">
      <c r="A17" t="s">
        <v>103</v>
      </c>
      <c r="B17" t="s">
        <v>103</v>
      </c>
      <c r="C17" t="e">
        <f>COUNTIFS(#REF!,A17)</f>
        <v>#REF!</v>
      </c>
      <c r="D17" t="e">
        <f>SUMIFS(#REF!,#REF!,$A17)</f>
        <v>#REF!</v>
      </c>
      <c r="E17" t="e">
        <f>SUMIFS(#REF!,#REF!,$A17)</f>
        <v>#REF!</v>
      </c>
      <c r="F17" t="e">
        <f>SUMIFS(#REF!,#REF!,$A17)</f>
        <v>#REF!</v>
      </c>
      <c r="G17" t="e">
        <f>SUMIFS(#REF!,#REF!,$A17)</f>
        <v>#REF!</v>
      </c>
      <c r="H17" t="e">
        <f>SUMIFS(#REF!,#REF!,$A17)</f>
        <v>#REF!</v>
      </c>
      <c r="I17" t="e">
        <f>SUMIFS(#REF!,#REF!,$A17)</f>
        <v>#REF!</v>
      </c>
      <c r="L17" s="215" t="s">
        <v>106</v>
      </c>
      <c r="M17" t="e">
        <f t="shared" si="0"/>
        <v>#REF!</v>
      </c>
    </row>
    <row r="18" spans="1:13" x14ac:dyDescent="0.3">
      <c r="A18" t="s">
        <v>120</v>
      </c>
      <c r="B18" t="s">
        <v>120</v>
      </c>
      <c r="C18" t="e">
        <f>COUNTIFS(#REF!,A18)</f>
        <v>#REF!</v>
      </c>
      <c r="D18" t="e">
        <f>SUMIFS(#REF!,#REF!,$A18)</f>
        <v>#REF!</v>
      </c>
      <c r="E18" t="e">
        <f>SUMIFS(#REF!,#REF!,$A18)</f>
        <v>#REF!</v>
      </c>
      <c r="F18" t="e">
        <f>SUMIFS(#REF!,#REF!,$A18)</f>
        <v>#REF!</v>
      </c>
      <c r="G18" t="e">
        <f>SUMIFS(#REF!,#REF!,$A18)</f>
        <v>#REF!</v>
      </c>
      <c r="H18" t="e">
        <f>SUMIFS(#REF!,#REF!,$A18)</f>
        <v>#REF!</v>
      </c>
      <c r="I18" t="e">
        <f>SUMIFS(#REF!,#REF!,$A18)</f>
        <v>#REF!</v>
      </c>
      <c r="L18" s="215" t="s">
        <v>48</v>
      </c>
      <c r="M18" t="e">
        <f t="shared" si="0"/>
        <v>#REF!</v>
      </c>
    </row>
    <row r="19" spans="1:13" x14ac:dyDescent="0.3">
      <c r="A19" t="s">
        <v>287</v>
      </c>
      <c r="B19" t="s">
        <v>103</v>
      </c>
      <c r="C19" t="e">
        <f>COUNTIFS(#REF!,A19)</f>
        <v>#REF!</v>
      </c>
      <c r="D19" t="e">
        <f>SUMIFS(#REF!,#REF!,$A19)</f>
        <v>#REF!</v>
      </c>
      <c r="E19" t="e">
        <f>SUMIFS(#REF!,#REF!,$A19)</f>
        <v>#REF!</v>
      </c>
      <c r="F19" t="e">
        <f>SUMIFS(#REF!,#REF!,$A19)</f>
        <v>#REF!</v>
      </c>
      <c r="G19" t="e">
        <f>SUMIFS(#REF!,#REF!,$A19)</f>
        <v>#REF!</v>
      </c>
      <c r="H19" t="e">
        <f>SUMIFS(#REF!,#REF!,$A19)</f>
        <v>#REF!</v>
      </c>
      <c r="I19" t="e">
        <f>SUMIFS(#REF!,#REF!,$A19)</f>
        <v>#REF!</v>
      </c>
      <c r="L19" s="215" t="s">
        <v>270</v>
      </c>
      <c r="M19" t="e">
        <f t="shared" si="0"/>
        <v>#REF!</v>
      </c>
    </row>
    <row r="20" spans="1:13" x14ac:dyDescent="0.3">
      <c r="A20" t="s">
        <v>313</v>
      </c>
      <c r="B20" t="s">
        <v>313</v>
      </c>
      <c r="C20" t="e">
        <f>COUNTIFS(#REF!,A20)</f>
        <v>#REF!</v>
      </c>
      <c r="D20" t="e">
        <f>SUMIFS(#REF!,#REF!,$A20)</f>
        <v>#REF!</v>
      </c>
      <c r="E20" t="e">
        <f>SUMIFS(#REF!,#REF!,$A20)</f>
        <v>#REF!</v>
      </c>
      <c r="F20" t="e">
        <f>SUMIFS(#REF!,#REF!,$A20)</f>
        <v>#REF!</v>
      </c>
      <c r="G20" t="e">
        <f>SUMIFS(#REF!,#REF!,$A20)</f>
        <v>#REF!</v>
      </c>
      <c r="H20" t="e">
        <f>SUMIFS(#REF!,#REF!,$A20)</f>
        <v>#REF!</v>
      </c>
      <c r="I20" t="e">
        <f>SUMIFS(#REF!,#REF!,$A20)</f>
        <v>#REF!</v>
      </c>
      <c r="L20" s="215" t="s">
        <v>26</v>
      </c>
      <c r="M20" t="e">
        <f t="shared" si="0"/>
        <v>#REF!</v>
      </c>
    </row>
    <row r="21" spans="1:13" x14ac:dyDescent="0.3">
      <c r="A21" t="s">
        <v>102</v>
      </c>
      <c r="B21" t="s">
        <v>102</v>
      </c>
      <c r="C21" t="e">
        <f>COUNTIFS(#REF!,A21)</f>
        <v>#REF!</v>
      </c>
      <c r="D21" t="e">
        <f>SUMIFS(#REF!,#REF!,$A21)</f>
        <v>#REF!</v>
      </c>
      <c r="E21" t="e">
        <f>SUMIFS(#REF!,#REF!,$A21)</f>
        <v>#REF!</v>
      </c>
      <c r="F21" t="e">
        <f>SUMIFS(#REF!,#REF!,$A21)</f>
        <v>#REF!</v>
      </c>
      <c r="G21" t="e">
        <f>SUMIFS(#REF!,#REF!,$A21)</f>
        <v>#REF!</v>
      </c>
      <c r="H21" t="e">
        <f>SUMIFS(#REF!,#REF!,$A21)</f>
        <v>#REF!</v>
      </c>
      <c r="I21" t="e">
        <f>SUMIFS(#REF!,#REF!,$A21)</f>
        <v>#REF!</v>
      </c>
      <c r="L21" s="215" t="s">
        <v>289</v>
      </c>
      <c r="M21" t="e">
        <f t="shared" si="0"/>
        <v>#REF!</v>
      </c>
    </row>
    <row r="22" spans="1:13" x14ac:dyDescent="0.3">
      <c r="A22" t="s">
        <v>315</v>
      </c>
      <c r="B22" t="s">
        <v>313</v>
      </c>
      <c r="C22" t="e">
        <f>COUNTIFS(#REF!,A22)</f>
        <v>#REF!</v>
      </c>
      <c r="D22" t="e">
        <f>SUMIFS(#REF!,#REF!,$A22)</f>
        <v>#REF!</v>
      </c>
      <c r="E22" t="e">
        <f>SUMIFS(#REF!,#REF!,$A22)</f>
        <v>#REF!</v>
      </c>
      <c r="F22" t="e">
        <f>SUMIFS(#REF!,#REF!,$A22)</f>
        <v>#REF!</v>
      </c>
      <c r="G22" t="e">
        <f>SUMIFS(#REF!,#REF!,$A22)</f>
        <v>#REF!</v>
      </c>
      <c r="H22" t="e">
        <f>SUMIFS(#REF!,#REF!,$A22)</f>
        <v>#REF!</v>
      </c>
      <c r="I22" t="e">
        <f>SUMIFS(#REF!,#REF!,$A22)</f>
        <v>#REF!</v>
      </c>
      <c r="L22" s="215" t="s">
        <v>278</v>
      </c>
      <c r="M22" t="e">
        <f t="shared" si="0"/>
        <v>#REF!</v>
      </c>
    </row>
    <row r="23" spans="1:13" x14ac:dyDescent="0.3">
      <c r="A23" t="s">
        <v>255</v>
      </c>
      <c r="B23" t="s">
        <v>255</v>
      </c>
      <c r="C23" t="e">
        <f>COUNTIFS(#REF!,A23)</f>
        <v>#REF!</v>
      </c>
      <c r="D23" t="e">
        <f>SUMIFS(#REF!,#REF!,$A23)</f>
        <v>#REF!</v>
      </c>
      <c r="E23" t="e">
        <f>SUMIFS(#REF!,#REF!,$A23)</f>
        <v>#REF!</v>
      </c>
      <c r="F23" t="e">
        <f>SUMIFS(#REF!,#REF!,$A23)</f>
        <v>#REF!</v>
      </c>
      <c r="G23" t="e">
        <f>SUMIFS(#REF!,#REF!,$A23)</f>
        <v>#REF!</v>
      </c>
      <c r="H23" t="e">
        <f>SUMIFS(#REF!,#REF!,$A23)</f>
        <v>#REF!</v>
      </c>
      <c r="I23" t="e">
        <f>SUMIFS(#REF!,#REF!,$A23)</f>
        <v>#REF!</v>
      </c>
      <c r="L23" s="215" t="s">
        <v>83</v>
      </c>
      <c r="M23" t="e">
        <f t="shared" si="0"/>
        <v>#REF!</v>
      </c>
    </row>
    <row r="24" spans="1:13" ht="15" thickBot="1" x14ac:dyDescent="0.35">
      <c r="A24" t="s">
        <v>92</v>
      </c>
      <c r="B24" t="s">
        <v>300</v>
      </c>
      <c r="C24" t="e">
        <f>COUNTIFS(#REF!,A24)</f>
        <v>#REF!</v>
      </c>
      <c r="D24" t="e">
        <f>SUMIFS(#REF!,#REF!,$A24)</f>
        <v>#REF!</v>
      </c>
      <c r="E24" t="e">
        <f>SUMIFS(#REF!,#REF!,$A24)</f>
        <v>#REF!</v>
      </c>
      <c r="F24" t="e">
        <f>SUMIFS(#REF!,#REF!,$A24)</f>
        <v>#REF!</v>
      </c>
      <c r="G24" t="e">
        <f>SUMIFS(#REF!,#REF!,$A24)</f>
        <v>#REF!</v>
      </c>
      <c r="H24" t="e">
        <f>SUMIFS(#REF!,#REF!,$A24)</f>
        <v>#REF!</v>
      </c>
      <c r="I24" t="e">
        <f>SUMIFS(#REF!,#REF!,$A24)</f>
        <v>#REF!</v>
      </c>
      <c r="L24" s="216" t="s">
        <v>404</v>
      </c>
      <c r="M24" s="217" t="e">
        <f t="shared" si="0"/>
        <v>#REF!</v>
      </c>
    </row>
    <row r="25" spans="1:13" x14ac:dyDescent="0.3">
      <c r="A25" t="s">
        <v>268</v>
      </c>
      <c r="B25" t="s">
        <v>255</v>
      </c>
      <c r="C25" t="e">
        <f>COUNTIFS(#REF!,A25)</f>
        <v>#REF!</v>
      </c>
      <c r="D25" t="e">
        <f>SUMIFS(#REF!,#REF!,$A25)</f>
        <v>#REF!</v>
      </c>
      <c r="E25" t="e">
        <f>SUMIFS(#REF!,#REF!,$A25)</f>
        <v>#REF!</v>
      </c>
      <c r="F25" t="e">
        <f>SUMIFS(#REF!,#REF!,$A25)</f>
        <v>#REF!</v>
      </c>
      <c r="G25" t="e">
        <f>SUMIFS(#REF!,#REF!,$A25)</f>
        <v>#REF!</v>
      </c>
      <c r="H25" t="e">
        <f>SUMIFS(#REF!,#REF!,$A25)</f>
        <v>#REF!</v>
      </c>
      <c r="I25" t="e">
        <f>SUMIFS(#REF!,#REF!,$A25)</f>
        <v>#REF!</v>
      </c>
      <c r="L25" t="s">
        <v>98</v>
      </c>
      <c r="M25" t="e">
        <f t="shared" si="0"/>
        <v>#REF!</v>
      </c>
    </row>
    <row r="26" spans="1:13" x14ac:dyDescent="0.3">
      <c r="A26" t="s">
        <v>264</v>
      </c>
      <c r="B26" t="s">
        <v>264</v>
      </c>
      <c r="C26" t="e">
        <f>COUNTIFS(#REF!,A26)</f>
        <v>#REF!</v>
      </c>
      <c r="D26" t="e">
        <f>SUMIFS(#REF!,#REF!,$A26)</f>
        <v>#REF!</v>
      </c>
      <c r="E26" t="e">
        <f>SUMIFS(#REF!,#REF!,$A26)</f>
        <v>#REF!</v>
      </c>
      <c r="F26" t="e">
        <f>SUMIFS(#REF!,#REF!,$A26)</f>
        <v>#REF!</v>
      </c>
      <c r="G26" t="e">
        <f>SUMIFS(#REF!,#REF!,$A26)</f>
        <v>#REF!</v>
      </c>
      <c r="H26" t="e">
        <f>SUMIFS(#REF!,#REF!,$A26)</f>
        <v>#REF!</v>
      </c>
      <c r="I26" t="e">
        <f>SUMIFS(#REF!,#REF!,$A26)</f>
        <v>#REF!</v>
      </c>
      <c r="L26" t="s">
        <v>305</v>
      </c>
      <c r="M26" t="e">
        <f t="shared" si="0"/>
        <v>#REF!</v>
      </c>
    </row>
    <row r="27" spans="1:13" x14ac:dyDescent="0.3">
      <c r="A27" t="s">
        <v>112</v>
      </c>
      <c r="B27" t="s">
        <v>112</v>
      </c>
      <c r="C27" t="e">
        <f>COUNTIFS(#REF!,A27)</f>
        <v>#REF!</v>
      </c>
      <c r="D27" t="e">
        <f>SUMIFS(#REF!,#REF!,$A27)</f>
        <v>#REF!</v>
      </c>
      <c r="E27" t="e">
        <f>SUMIFS(#REF!,#REF!,$A27)</f>
        <v>#REF!</v>
      </c>
      <c r="F27" t="e">
        <f>SUMIFS(#REF!,#REF!,$A27)</f>
        <v>#REF!</v>
      </c>
      <c r="G27" t="e">
        <f>SUMIFS(#REF!,#REF!,$A27)</f>
        <v>#REF!</v>
      </c>
      <c r="H27" t="e">
        <f>SUMIFS(#REF!,#REF!,$A27)</f>
        <v>#REF!</v>
      </c>
      <c r="I27" t="e">
        <f>SUMIFS(#REF!,#REF!,$A27)</f>
        <v>#REF!</v>
      </c>
      <c r="L27" t="s">
        <v>384</v>
      </c>
      <c r="M27" t="e">
        <f t="shared" si="0"/>
        <v>#REF!</v>
      </c>
    </row>
    <row r="28" spans="1:13" x14ac:dyDescent="0.3">
      <c r="A28" t="s">
        <v>388</v>
      </c>
      <c r="B28" t="s">
        <v>264</v>
      </c>
      <c r="C28" t="e">
        <f>COUNTIFS(#REF!,A28)</f>
        <v>#REF!</v>
      </c>
      <c r="D28" t="e">
        <f>SUMIFS(#REF!,#REF!,$A28)</f>
        <v>#REF!</v>
      </c>
      <c r="E28" t="e">
        <f>SUMIFS(#REF!,#REF!,$A28)</f>
        <v>#REF!</v>
      </c>
      <c r="F28" t="e">
        <f>SUMIFS(#REF!,#REF!,$A28)</f>
        <v>#REF!</v>
      </c>
      <c r="G28" t="e">
        <f>SUMIFS(#REF!,#REF!,$A28)</f>
        <v>#REF!</v>
      </c>
      <c r="H28" t="e">
        <f>SUMIFS(#REF!,#REF!,$A28)</f>
        <v>#REF!</v>
      </c>
      <c r="I28" t="e">
        <f>SUMIFS(#REF!,#REF!,$A28)</f>
        <v>#REF!</v>
      </c>
      <c r="L28" t="s">
        <v>68</v>
      </c>
      <c r="M28" t="e">
        <f t="shared" si="0"/>
        <v>#REF!</v>
      </c>
    </row>
    <row r="29" spans="1:13" x14ac:dyDescent="0.3">
      <c r="A29" t="s">
        <v>53</v>
      </c>
      <c r="B29" t="s">
        <v>255</v>
      </c>
      <c r="C29" t="e">
        <f>COUNTIFS(#REF!,A29)</f>
        <v>#REF!</v>
      </c>
      <c r="D29" t="e">
        <f>SUMIFS(#REF!,#REF!,$A29)</f>
        <v>#REF!</v>
      </c>
      <c r="E29" t="e">
        <f>SUMIFS(#REF!,#REF!,$A29)</f>
        <v>#REF!</v>
      </c>
      <c r="F29" t="e">
        <f>SUMIFS(#REF!,#REF!,$A29)</f>
        <v>#REF!</v>
      </c>
      <c r="G29" t="e">
        <f>SUMIFS(#REF!,#REF!,$A29)</f>
        <v>#REF!</v>
      </c>
      <c r="H29" t="e">
        <f>SUMIFS(#REF!,#REF!,$A29)</f>
        <v>#REF!</v>
      </c>
      <c r="I29" t="e">
        <f>SUMIFS(#REF!,#REF!,$A29)</f>
        <v>#REF!</v>
      </c>
      <c r="L29" t="s">
        <v>117</v>
      </c>
      <c r="M29" t="e">
        <f t="shared" si="0"/>
        <v>#REF!</v>
      </c>
    </row>
    <row r="30" spans="1:13" x14ac:dyDescent="0.3">
      <c r="A30" t="s">
        <v>96</v>
      </c>
      <c r="B30" t="s">
        <v>96</v>
      </c>
      <c r="C30" t="e">
        <f>COUNTIFS(#REF!,A30)</f>
        <v>#REF!</v>
      </c>
      <c r="D30" t="e">
        <f>SUMIFS(#REF!,#REF!,$A30)</f>
        <v>#REF!</v>
      </c>
      <c r="E30" t="e">
        <f>SUMIFS(#REF!,#REF!,$A30)</f>
        <v>#REF!</v>
      </c>
      <c r="F30" t="e">
        <f>SUMIFS(#REF!,#REF!,$A30)</f>
        <v>#REF!</v>
      </c>
      <c r="G30" t="e">
        <f>SUMIFS(#REF!,#REF!,$A30)</f>
        <v>#REF!</v>
      </c>
      <c r="H30" t="e">
        <f>SUMIFS(#REF!,#REF!,$A30)</f>
        <v>#REF!</v>
      </c>
      <c r="I30" t="e">
        <f>SUMIFS(#REF!,#REF!,$A30)</f>
        <v>#REF!</v>
      </c>
      <c r="L30" t="s">
        <v>113</v>
      </c>
      <c r="M30" t="e">
        <f t="shared" si="0"/>
        <v>#REF!</v>
      </c>
    </row>
    <row r="31" spans="1:13" x14ac:dyDescent="0.3">
      <c r="A31" t="s">
        <v>116</v>
      </c>
      <c r="B31" t="s">
        <v>116</v>
      </c>
      <c r="C31" t="e">
        <f>COUNTIFS(#REF!,A31)</f>
        <v>#REF!</v>
      </c>
      <c r="D31" t="e">
        <f>SUMIFS(#REF!,#REF!,$A31)</f>
        <v>#REF!</v>
      </c>
      <c r="E31" t="e">
        <f>SUMIFS(#REF!,#REF!,$A31)</f>
        <v>#REF!</v>
      </c>
      <c r="F31" t="e">
        <f>SUMIFS(#REF!,#REF!,$A31)</f>
        <v>#REF!</v>
      </c>
      <c r="G31" t="e">
        <f>SUMIFS(#REF!,#REF!,$A31)</f>
        <v>#REF!</v>
      </c>
      <c r="H31" t="e">
        <f>SUMIFS(#REF!,#REF!,$A31)</f>
        <v>#REF!</v>
      </c>
      <c r="I31" t="e">
        <f>SUMIFS(#REF!,#REF!,$A31)</f>
        <v>#REF!</v>
      </c>
      <c r="L31" t="s">
        <v>300</v>
      </c>
      <c r="M31" t="e">
        <f t="shared" si="0"/>
        <v>#REF!</v>
      </c>
    </row>
    <row r="32" spans="1:13" x14ac:dyDescent="0.3">
      <c r="A32" t="s">
        <v>34</v>
      </c>
      <c r="B32" t="s">
        <v>34</v>
      </c>
      <c r="C32" t="e">
        <f>COUNTIFS(#REF!,A32)</f>
        <v>#REF!</v>
      </c>
      <c r="D32" t="e">
        <f>SUMIFS(#REF!,#REF!,$A32)</f>
        <v>#REF!</v>
      </c>
      <c r="E32" t="e">
        <f>SUMIFS(#REF!,#REF!,$A32)</f>
        <v>#REF!</v>
      </c>
      <c r="F32" t="e">
        <f>SUMIFS(#REF!,#REF!,$A32)</f>
        <v>#REF!</v>
      </c>
      <c r="G32" t="e">
        <f>SUMIFS(#REF!,#REF!,$A32)</f>
        <v>#REF!</v>
      </c>
      <c r="H32" t="e">
        <f>SUMIFS(#REF!,#REF!,$A32)</f>
        <v>#REF!</v>
      </c>
      <c r="I32" t="e">
        <f>SUMIFS(#REF!,#REF!,$A32)</f>
        <v>#REF!</v>
      </c>
      <c r="L32" t="s">
        <v>293</v>
      </c>
      <c r="M32" t="e">
        <f t="shared" si="0"/>
        <v>#REF!</v>
      </c>
    </row>
    <row r="33" spans="1:13" x14ac:dyDescent="0.3">
      <c r="A33" t="s">
        <v>241</v>
      </c>
      <c r="B33" t="s">
        <v>106</v>
      </c>
      <c r="C33" t="e">
        <f>COUNTIFS(#REF!,A33)</f>
        <v>#REF!</v>
      </c>
      <c r="D33" t="e">
        <f>SUMIFS(#REF!,#REF!,$A33)</f>
        <v>#REF!</v>
      </c>
      <c r="E33" t="e">
        <f>SUMIFS(#REF!,#REF!,$A33)</f>
        <v>#REF!</v>
      </c>
      <c r="F33" t="e">
        <f>SUMIFS(#REF!,#REF!,$A33)</f>
        <v>#REF!</v>
      </c>
      <c r="G33" t="e">
        <f>SUMIFS(#REF!,#REF!,$A33)</f>
        <v>#REF!</v>
      </c>
      <c r="H33" t="e">
        <f>SUMIFS(#REF!,#REF!,$A33)</f>
        <v>#REF!</v>
      </c>
      <c r="I33" t="e">
        <f>SUMIFS(#REF!,#REF!,$A33)</f>
        <v>#REF!</v>
      </c>
      <c r="L33" t="s">
        <v>34</v>
      </c>
      <c r="M33" t="e">
        <f t="shared" si="0"/>
        <v>#REF!</v>
      </c>
    </row>
    <row r="34" spans="1:13" x14ac:dyDescent="0.3">
      <c r="A34" t="s">
        <v>58</v>
      </c>
      <c r="B34" t="s">
        <v>106</v>
      </c>
      <c r="C34" t="e">
        <f>COUNTIFS(#REF!,A34)</f>
        <v>#REF!</v>
      </c>
      <c r="D34" t="e">
        <f>SUMIFS(#REF!,#REF!,$A34)</f>
        <v>#REF!</v>
      </c>
      <c r="E34" t="e">
        <f>SUMIFS(#REF!,#REF!,$A34)</f>
        <v>#REF!</v>
      </c>
      <c r="F34" t="e">
        <f>SUMIFS(#REF!,#REF!,$A34)</f>
        <v>#REF!</v>
      </c>
      <c r="G34" t="e">
        <f>SUMIFS(#REF!,#REF!,$A34)</f>
        <v>#REF!</v>
      </c>
      <c r="H34" t="e">
        <f>SUMIFS(#REF!,#REF!,$A34)</f>
        <v>#REF!</v>
      </c>
      <c r="I34" t="e">
        <f>SUMIFS(#REF!,#REF!,$A34)</f>
        <v>#REF!</v>
      </c>
      <c r="L34" t="s">
        <v>383</v>
      </c>
      <c r="M34" t="e">
        <f t="shared" ref="M34:M65" si="1">SUMIFS($C$2:$C$177,$B$2:$B$177,L34)</f>
        <v>#REF!</v>
      </c>
    </row>
    <row r="35" spans="1:13" x14ac:dyDescent="0.3">
      <c r="A35" t="s">
        <v>239</v>
      </c>
      <c r="B35" t="s">
        <v>1</v>
      </c>
      <c r="C35" t="e">
        <f>COUNTIFS(#REF!,A35)</f>
        <v>#REF!</v>
      </c>
      <c r="D35" t="e">
        <f>SUMIFS(#REF!,#REF!,$A35)</f>
        <v>#REF!</v>
      </c>
      <c r="E35" t="e">
        <f>SUMIFS(#REF!,#REF!,$A35)</f>
        <v>#REF!</v>
      </c>
      <c r="F35" t="e">
        <f>SUMIFS(#REF!,#REF!,$A35)</f>
        <v>#REF!</v>
      </c>
      <c r="G35" t="e">
        <f>SUMIFS(#REF!,#REF!,$A35)</f>
        <v>#REF!</v>
      </c>
      <c r="H35" t="e">
        <f>SUMIFS(#REF!,#REF!,$A35)</f>
        <v>#REF!</v>
      </c>
      <c r="I35" t="e">
        <f>SUMIFS(#REF!,#REF!,$A35)</f>
        <v>#REF!</v>
      </c>
      <c r="L35" t="s">
        <v>259</v>
      </c>
      <c r="M35" t="e">
        <f t="shared" si="1"/>
        <v>#REF!</v>
      </c>
    </row>
    <row r="36" spans="1:13" x14ac:dyDescent="0.3">
      <c r="A36" t="s">
        <v>26</v>
      </c>
      <c r="B36" t="s">
        <v>26</v>
      </c>
      <c r="C36" t="e">
        <f>COUNTIFS(#REF!,A36)</f>
        <v>#REF!</v>
      </c>
      <c r="D36" t="e">
        <f>SUMIFS(#REF!,#REF!,$A36)</f>
        <v>#REF!</v>
      </c>
      <c r="E36" t="e">
        <f>SUMIFS(#REF!,#REF!,$A36)</f>
        <v>#REF!</v>
      </c>
      <c r="F36" t="e">
        <f>SUMIFS(#REF!,#REF!,$A36)</f>
        <v>#REF!</v>
      </c>
      <c r="G36" t="e">
        <f>SUMIFS(#REF!,#REF!,$A36)</f>
        <v>#REF!</v>
      </c>
      <c r="H36" t="e">
        <f>SUMIFS(#REF!,#REF!,$A36)</f>
        <v>#REF!</v>
      </c>
      <c r="I36" t="e">
        <f>SUMIFS(#REF!,#REF!,$A36)</f>
        <v>#REF!</v>
      </c>
      <c r="L36" t="s">
        <v>313</v>
      </c>
      <c r="M36" t="e">
        <f t="shared" si="1"/>
        <v>#REF!</v>
      </c>
    </row>
    <row r="37" spans="1:13" x14ac:dyDescent="0.3">
      <c r="A37" t="s">
        <v>283</v>
      </c>
      <c r="B37" t="s">
        <v>90</v>
      </c>
      <c r="C37" t="e">
        <f>COUNTIFS(#REF!,A37)</f>
        <v>#REF!</v>
      </c>
      <c r="D37" t="e">
        <f>SUMIFS(#REF!,#REF!,$A37)</f>
        <v>#REF!</v>
      </c>
      <c r="E37" t="e">
        <f>SUMIFS(#REF!,#REF!,$A37)</f>
        <v>#REF!</v>
      </c>
      <c r="F37" t="e">
        <f>SUMIFS(#REF!,#REF!,$A37)</f>
        <v>#REF!</v>
      </c>
      <c r="G37" t="e">
        <f>SUMIFS(#REF!,#REF!,$A37)</f>
        <v>#REF!</v>
      </c>
      <c r="H37" t="e">
        <f>SUMIFS(#REF!,#REF!,$A37)</f>
        <v>#REF!</v>
      </c>
      <c r="I37" t="e">
        <f>SUMIFS(#REF!,#REF!,$A37)</f>
        <v>#REF!</v>
      </c>
      <c r="L37" t="s">
        <v>264</v>
      </c>
      <c r="M37" t="e">
        <f t="shared" si="1"/>
        <v>#REF!</v>
      </c>
    </row>
    <row r="38" spans="1:13" x14ac:dyDescent="0.3">
      <c r="A38" t="s">
        <v>262</v>
      </c>
      <c r="B38" t="s">
        <v>90</v>
      </c>
      <c r="C38" t="e">
        <f>COUNTIFS(#REF!,A38)</f>
        <v>#REF!</v>
      </c>
      <c r="D38" t="e">
        <f>SUMIFS(#REF!,#REF!,$A38)</f>
        <v>#REF!</v>
      </c>
      <c r="E38" t="e">
        <f>SUMIFS(#REF!,#REF!,$A38)</f>
        <v>#REF!</v>
      </c>
      <c r="F38" t="e">
        <f>SUMIFS(#REF!,#REF!,$A38)</f>
        <v>#REF!</v>
      </c>
      <c r="G38" t="e">
        <f>SUMIFS(#REF!,#REF!,$A38)</f>
        <v>#REF!</v>
      </c>
      <c r="H38" t="e">
        <f>SUMIFS(#REF!,#REF!,$A38)</f>
        <v>#REF!</v>
      </c>
      <c r="I38" t="e">
        <f>SUMIFS(#REF!,#REF!,$A38)</f>
        <v>#REF!</v>
      </c>
      <c r="L38" t="s">
        <v>325</v>
      </c>
      <c r="M38" t="e">
        <f t="shared" si="1"/>
        <v>#REF!</v>
      </c>
    </row>
    <row r="39" spans="1:13" x14ac:dyDescent="0.3">
      <c r="A39" t="s">
        <v>80</v>
      </c>
      <c r="B39" t="s">
        <v>90</v>
      </c>
      <c r="C39" t="e">
        <f>COUNTIFS(#REF!,A39)</f>
        <v>#REF!</v>
      </c>
      <c r="D39" t="e">
        <f>SUMIFS(#REF!,#REF!,$A39)</f>
        <v>#REF!</v>
      </c>
      <c r="E39" t="e">
        <f>SUMIFS(#REF!,#REF!,$A39)</f>
        <v>#REF!</v>
      </c>
      <c r="F39" t="e">
        <f>SUMIFS(#REF!,#REF!,$A39)</f>
        <v>#REF!</v>
      </c>
      <c r="G39" t="e">
        <f>SUMIFS(#REF!,#REF!,$A39)</f>
        <v>#REF!</v>
      </c>
      <c r="H39" t="e">
        <f>SUMIFS(#REF!,#REF!,$A39)</f>
        <v>#REF!</v>
      </c>
      <c r="I39" t="e">
        <f>SUMIFS(#REF!,#REF!,$A39)</f>
        <v>#REF!</v>
      </c>
      <c r="L39" t="s">
        <v>269</v>
      </c>
      <c r="M39" t="e">
        <f t="shared" si="1"/>
        <v>#REF!</v>
      </c>
    </row>
    <row r="40" spans="1:13" x14ac:dyDescent="0.3">
      <c r="A40" t="s">
        <v>68</v>
      </c>
      <c r="B40" t="s">
        <v>68</v>
      </c>
      <c r="C40" t="e">
        <f>COUNTIFS(#REF!,A40)</f>
        <v>#REF!</v>
      </c>
      <c r="D40" t="e">
        <f>SUMIFS(#REF!,#REF!,$A40)</f>
        <v>#REF!</v>
      </c>
      <c r="E40" t="e">
        <f>SUMIFS(#REF!,#REF!,$A40)</f>
        <v>#REF!</v>
      </c>
      <c r="F40" t="e">
        <f>SUMIFS(#REF!,#REF!,$A40)</f>
        <v>#REF!</v>
      </c>
      <c r="G40" t="e">
        <f>SUMIFS(#REF!,#REF!,$A40)</f>
        <v>#REF!</v>
      </c>
      <c r="H40" t="e">
        <f>SUMIFS(#REF!,#REF!,$A40)</f>
        <v>#REF!</v>
      </c>
      <c r="I40" t="e">
        <f>SUMIFS(#REF!,#REF!,$A40)</f>
        <v>#REF!</v>
      </c>
      <c r="L40" t="s">
        <v>72</v>
      </c>
      <c r="M40" t="e">
        <f t="shared" si="1"/>
        <v>#REF!</v>
      </c>
    </row>
    <row r="41" spans="1:13" x14ac:dyDescent="0.3">
      <c r="A41" t="s">
        <v>37</v>
      </c>
      <c r="B41" t="s">
        <v>266</v>
      </c>
      <c r="C41" t="e">
        <f>COUNTIFS(#REF!,A41)</f>
        <v>#REF!</v>
      </c>
      <c r="D41" t="e">
        <f>SUMIFS(#REF!,#REF!,$A41)</f>
        <v>#REF!</v>
      </c>
      <c r="E41" t="e">
        <f>SUMIFS(#REF!,#REF!,$A41)</f>
        <v>#REF!</v>
      </c>
      <c r="F41" t="e">
        <f>SUMIFS(#REF!,#REF!,$A41)</f>
        <v>#REF!</v>
      </c>
      <c r="G41" t="e">
        <f>SUMIFS(#REF!,#REF!,$A41)</f>
        <v>#REF!</v>
      </c>
      <c r="H41" t="e">
        <f>SUMIFS(#REF!,#REF!,$A41)</f>
        <v>#REF!</v>
      </c>
      <c r="I41" t="e">
        <f>SUMIFS(#REF!,#REF!,$A41)</f>
        <v>#REF!</v>
      </c>
      <c r="L41" t="s">
        <v>78</v>
      </c>
      <c r="M41" t="e">
        <f t="shared" si="1"/>
        <v>#REF!</v>
      </c>
    </row>
    <row r="42" spans="1:13" x14ac:dyDescent="0.3">
      <c r="A42" t="s">
        <v>254</v>
      </c>
      <c r="B42" t="s">
        <v>254</v>
      </c>
      <c r="C42" t="e">
        <f>COUNTIFS(#REF!,A42)</f>
        <v>#REF!</v>
      </c>
      <c r="D42" t="e">
        <f>SUMIFS(#REF!,#REF!,$A42)</f>
        <v>#REF!</v>
      </c>
      <c r="E42" t="e">
        <f>SUMIFS(#REF!,#REF!,$A42)</f>
        <v>#REF!</v>
      </c>
      <c r="F42" t="e">
        <f>SUMIFS(#REF!,#REF!,$A42)</f>
        <v>#REF!</v>
      </c>
      <c r="G42" t="e">
        <f>SUMIFS(#REF!,#REF!,$A42)</f>
        <v>#REF!</v>
      </c>
      <c r="H42" t="e">
        <f>SUMIFS(#REF!,#REF!,$A42)</f>
        <v>#REF!</v>
      </c>
      <c r="I42" t="e">
        <f>SUMIFS(#REF!,#REF!,$A42)</f>
        <v>#REF!</v>
      </c>
      <c r="L42" t="s">
        <v>401</v>
      </c>
      <c r="M42" t="e">
        <f t="shared" si="1"/>
        <v>#REF!</v>
      </c>
    </row>
    <row r="43" spans="1:13" x14ac:dyDescent="0.3">
      <c r="A43" t="s">
        <v>382</v>
      </c>
      <c r="B43" t="s">
        <v>400</v>
      </c>
      <c r="C43" t="e">
        <f>COUNTIFS(#REF!,A43)</f>
        <v>#REF!</v>
      </c>
      <c r="D43" t="e">
        <f>SUMIFS(#REF!,#REF!,$A43)</f>
        <v>#REF!</v>
      </c>
      <c r="E43" t="e">
        <f>SUMIFS(#REF!,#REF!,$A43)</f>
        <v>#REF!</v>
      </c>
      <c r="F43" t="e">
        <f>SUMIFS(#REF!,#REF!,$A43)</f>
        <v>#REF!</v>
      </c>
      <c r="G43" t="e">
        <f>SUMIFS(#REF!,#REF!,$A43)</f>
        <v>#REF!</v>
      </c>
      <c r="H43" t="e">
        <f>SUMIFS(#REF!,#REF!,$A43)</f>
        <v>#REF!</v>
      </c>
      <c r="I43" t="e">
        <f>SUMIFS(#REF!,#REF!,$A43)</f>
        <v>#REF!</v>
      </c>
      <c r="L43" t="s">
        <v>261</v>
      </c>
      <c r="M43" t="e">
        <f t="shared" si="1"/>
        <v>#REF!</v>
      </c>
    </row>
    <row r="44" spans="1:13" x14ac:dyDescent="0.3">
      <c r="A44" t="s">
        <v>253</v>
      </c>
      <c r="B44" t="s">
        <v>254</v>
      </c>
      <c r="C44" t="e">
        <f>COUNTIFS(#REF!,A44)</f>
        <v>#REF!</v>
      </c>
      <c r="D44" t="e">
        <f>SUMIFS(#REF!,#REF!,$A44)</f>
        <v>#REF!</v>
      </c>
      <c r="E44" t="e">
        <f>SUMIFS(#REF!,#REF!,$A44)</f>
        <v>#REF!</v>
      </c>
      <c r="F44" t="e">
        <f>SUMIFS(#REF!,#REF!,$A44)</f>
        <v>#REF!</v>
      </c>
      <c r="G44" t="e">
        <f>SUMIFS(#REF!,#REF!,$A44)</f>
        <v>#REF!</v>
      </c>
      <c r="H44" t="e">
        <f>SUMIFS(#REF!,#REF!,$A44)</f>
        <v>#REF!</v>
      </c>
      <c r="I44" t="e">
        <f>SUMIFS(#REF!,#REF!,$A44)</f>
        <v>#REF!</v>
      </c>
      <c r="L44" t="s">
        <v>66</v>
      </c>
      <c r="M44" t="e">
        <f t="shared" si="1"/>
        <v>#REF!</v>
      </c>
    </row>
    <row r="45" spans="1:13" x14ac:dyDescent="0.3">
      <c r="A45" t="s">
        <v>256</v>
      </c>
      <c r="B45" t="s">
        <v>256</v>
      </c>
      <c r="C45" t="e">
        <f>COUNTIFS(#REF!,A45)</f>
        <v>#REF!</v>
      </c>
      <c r="D45" t="e">
        <f>SUMIFS(#REF!,#REF!,$A45)</f>
        <v>#REF!</v>
      </c>
      <c r="E45" t="e">
        <f>SUMIFS(#REF!,#REF!,$A45)</f>
        <v>#REF!</v>
      </c>
      <c r="F45" t="e">
        <f>SUMIFS(#REF!,#REF!,$A45)</f>
        <v>#REF!</v>
      </c>
      <c r="G45" t="e">
        <f>SUMIFS(#REF!,#REF!,$A45)</f>
        <v>#REF!</v>
      </c>
      <c r="H45" t="e">
        <f>SUMIFS(#REF!,#REF!,$A45)</f>
        <v>#REF!</v>
      </c>
      <c r="I45" t="e">
        <f>SUMIFS(#REF!,#REF!,$A45)</f>
        <v>#REF!</v>
      </c>
      <c r="L45" t="s">
        <v>35</v>
      </c>
      <c r="M45" t="e">
        <f t="shared" si="1"/>
        <v>#REF!</v>
      </c>
    </row>
    <row r="46" spans="1:13" x14ac:dyDescent="0.3">
      <c r="A46" t="s">
        <v>259</v>
      </c>
      <c r="B46" t="s">
        <v>259</v>
      </c>
      <c r="C46" t="e">
        <f>COUNTIFS(#REF!,A46)</f>
        <v>#REF!</v>
      </c>
      <c r="D46" t="e">
        <f>SUMIFS(#REF!,#REF!,$A46)</f>
        <v>#REF!</v>
      </c>
      <c r="E46" t="e">
        <f>SUMIFS(#REF!,#REF!,$A46)</f>
        <v>#REF!</v>
      </c>
      <c r="F46" t="e">
        <f>SUMIFS(#REF!,#REF!,$A46)</f>
        <v>#REF!</v>
      </c>
      <c r="G46" t="e">
        <f>SUMIFS(#REF!,#REF!,$A46)</f>
        <v>#REF!</v>
      </c>
      <c r="H46" t="e">
        <f>SUMIFS(#REF!,#REF!,$A46)</f>
        <v>#REF!</v>
      </c>
      <c r="I46" t="e">
        <f>SUMIFS(#REF!,#REF!,$A46)</f>
        <v>#REF!</v>
      </c>
      <c r="L46" t="s">
        <v>317</v>
      </c>
      <c r="M46" t="e">
        <f t="shared" si="1"/>
        <v>#REF!</v>
      </c>
    </row>
    <row r="47" spans="1:13" x14ac:dyDescent="0.3">
      <c r="A47" t="s">
        <v>99</v>
      </c>
      <c r="B47" t="s">
        <v>99</v>
      </c>
      <c r="C47" t="e">
        <f>COUNTIFS(#REF!,A47)</f>
        <v>#REF!</v>
      </c>
      <c r="D47" t="e">
        <f>SUMIFS(#REF!,#REF!,$A47)</f>
        <v>#REF!</v>
      </c>
      <c r="E47" t="e">
        <f>SUMIFS(#REF!,#REF!,$A47)</f>
        <v>#REF!</v>
      </c>
      <c r="F47" t="e">
        <f>SUMIFS(#REF!,#REF!,$A47)</f>
        <v>#REF!</v>
      </c>
      <c r="G47" t="e">
        <f>SUMIFS(#REF!,#REF!,$A47)</f>
        <v>#REF!</v>
      </c>
      <c r="H47" t="e">
        <f>SUMIFS(#REF!,#REF!,$A47)</f>
        <v>#REF!</v>
      </c>
      <c r="I47" t="e">
        <f>SUMIFS(#REF!,#REF!,$A47)</f>
        <v>#REF!</v>
      </c>
      <c r="L47" t="s">
        <v>319</v>
      </c>
      <c r="M47" t="e">
        <f t="shared" si="1"/>
        <v>#REF!</v>
      </c>
    </row>
    <row r="48" spans="1:13" x14ac:dyDescent="0.3">
      <c r="A48" t="s">
        <v>399</v>
      </c>
      <c r="B48" t="s">
        <v>99</v>
      </c>
      <c r="C48" t="e">
        <f>COUNTIFS(#REF!,A48)</f>
        <v>#REF!</v>
      </c>
      <c r="D48" t="e">
        <f>SUMIFS(#REF!,#REF!,$A48)</f>
        <v>#REF!</v>
      </c>
      <c r="E48" t="e">
        <f>SUMIFS(#REF!,#REF!,$A48)</f>
        <v>#REF!</v>
      </c>
      <c r="F48" t="e">
        <f>SUMIFS(#REF!,#REF!,$A48)</f>
        <v>#REF!</v>
      </c>
      <c r="G48" t="e">
        <f>SUMIFS(#REF!,#REF!,$A48)</f>
        <v>#REF!</v>
      </c>
      <c r="H48" t="e">
        <f>SUMIFS(#REF!,#REF!,$A48)</f>
        <v>#REF!</v>
      </c>
      <c r="I48" t="e">
        <f>SUMIFS(#REF!,#REF!,$A48)</f>
        <v>#REF!</v>
      </c>
      <c r="L48" t="s">
        <v>108</v>
      </c>
      <c r="M48" t="e">
        <f t="shared" si="1"/>
        <v>#REF!</v>
      </c>
    </row>
    <row r="49" spans="1:13" x14ac:dyDescent="0.3">
      <c r="A49" t="s">
        <v>245</v>
      </c>
      <c r="B49" t="s">
        <v>99</v>
      </c>
      <c r="C49" t="e">
        <f>COUNTIFS(#REF!,A49)</f>
        <v>#REF!</v>
      </c>
      <c r="D49" t="e">
        <f>SUMIFS(#REF!,#REF!,$A49)</f>
        <v>#REF!</v>
      </c>
      <c r="E49" t="e">
        <f>SUMIFS(#REF!,#REF!,$A49)</f>
        <v>#REF!</v>
      </c>
      <c r="F49" t="e">
        <f>SUMIFS(#REF!,#REF!,$A49)</f>
        <v>#REF!</v>
      </c>
      <c r="G49" t="e">
        <f>SUMIFS(#REF!,#REF!,$A49)</f>
        <v>#REF!</v>
      </c>
      <c r="H49" t="e">
        <f>SUMIFS(#REF!,#REF!,$A49)</f>
        <v>#REF!</v>
      </c>
      <c r="I49" t="e">
        <f>SUMIFS(#REF!,#REF!,$A49)</f>
        <v>#REF!</v>
      </c>
      <c r="L49" t="s">
        <v>402</v>
      </c>
      <c r="M49" t="e">
        <f t="shared" si="1"/>
        <v>#REF!</v>
      </c>
    </row>
    <row r="50" spans="1:13" x14ac:dyDescent="0.3">
      <c r="A50" t="s">
        <v>70</v>
      </c>
      <c r="B50" t="s">
        <v>384</v>
      </c>
      <c r="C50" t="e">
        <f>COUNTIFS(#REF!,A50)</f>
        <v>#REF!</v>
      </c>
      <c r="D50" t="e">
        <f>SUMIFS(#REF!,#REF!,$A50)</f>
        <v>#REF!</v>
      </c>
      <c r="E50" t="e">
        <f>SUMIFS(#REF!,#REF!,$A50)</f>
        <v>#REF!</v>
      </c>
      <c r="F50" t="e">
        <f>SUMIFS(#REF!,#REF!,$A50)</f>
        <v>#REF!</v>
      </c>
      <c r="G50" t="e">
        <f>SUMIFS(#REF!,#REF!,$A50)</f>
        <v>#REF!</v>
      </c>
      <c r="H50" t="e">
        <f>SUMIFS(#REF!,#REF!,$A50)</f>
        <v>#REF!</v>
      </c>
      <c r="I50" t="e">
        <f>SUMIFS(#REF!,#REF!,$A50)</f>
        <v>#REF!</v>
      </c>
      <c r="L50" t="s">
        <v>102</v>
      </c>
      <c r="M50" t="e">
        <f t="shared" si="1"/>
        <v>#REF!</v>
      </c>
    </row>
    <row r="51" spans="1:13" x14ac:dyDescent="0.3">
      <c r="A51" t="s">
        <v>55</v>
      </c>
      <c r="B51" t="s">
        <v>269</v>
      </c>
      <c r="C51" t="e">
        <f>COUNTIFS(#REF!,A51)</f>
        <v>#REF!</v>
      </c>
      <c r="D51" t="e">
        <f>SUMIFS(#REF!,#REF!,$A51)</f>
        <v>#REF!</v>
      </c>
      <c r="E51" t="e">
        <f>SUMIFS(#REF!,#REF!,$A51)</f>
        <v>#REF!</v>
      </c>
      <c r="F51" t="e">
        <f>SUMIFS(#REF!,#REF!,$A51)</f>
        <v>#REF!</v>
      </c>
      <c r="G51" t="e">
        <f>SUMIFS(#REF!,#REF!,$A51)</f>
        <v>#REF!</v>
      </c>
      <c r="H51" t="e">
        <f>SUMIFS(#REF!,#REF!,$A51)</f>
        <v>#REF!</v>
      </c>
      <c r="I51" t="e">
        <f>SUMIFS(#REF!,#REF!,$A51)</f>
        <v>#REF!</v>
      </c>
      <c r="L51" t="s">
        <v>316</v>
      </c>
      <c r="M51" t="e">
        <f t="shared" si="1"/>
        <v>#REF!</v>
      </c>
    </row>
    <row r="52" spans="1:13" x14ac:dyDescent="0.3">
      <c r="A52" t="s">
        <v>263</v>
      </c>
      <c r="B52" t="s">
        <v>269</v>
      </c>
      <c r="C52" t="e">
        <f>COUNTIFS(#REF!,A52)</f>
        <v>#REF!</v>
      </c>
      <c r="D52" t="e">
        <f>SUMIFS(#REF!,#REF!,$A52)</f>
        <v>#REF!</v>
      </c>
      <c r="E52" t="e">
        <f>SUMIFS(#REF!,#REF!,$A52)</f>
        <v>#REF!</v>
      </c>
      <c r="F52" t="e">
        <f>SUMIFS(#REF!,#REF!,$A52)</f>
        <v>#REF!</v>
      </c>
      <c r="G52" t="e">
        <f>SUMIFS(#REF!,#REF!,$A52)</f>
        <v>#REF!</v>
      </c>
      <c r="H52" t="e">
        <f>SUMIFS(#REF!,#REF!,$A52)</f>
        <v>#REF!</v>
      </c>
      <c r="I52" t="e">
        <f>SUMIFS(#REF!,#REF!,$A52)</f>
        <v>#REF!</v>
      </c>
      <c r="L52" t="s">
        <v>112</v>
      </c>
      <c r="M52" t="e">
        <f t="shared" si="1"/>
        <v>#REF!</v>
      </c>
    </row>
    <row r="53" spans="1:13" x14ac:dyDescent="0.3">
      <c r="A53" t="s">
        <v>393</v>
      </c>
      <c r="B53" t="s">
        <v>269</v>
      </c>
      <c r="C53" t="e">
        <f>COUNTIFS(#REF!,A53)</f>
        <v>#REF!</v>
      </c>
      <c r="D53" t="e">
        <f>SUMIFS(#REF!,#REF!,$A53)</f>
        <v>#REF!</v>
      </c>
      <c r="E53" t="e">
        <f>SUMIFS(#REF!,#REF!,$A53)</f>
        <v>#REF!</v>
      </c>
      <c r="F53" t="e">
        <f>SUMIFS(#REF!,#REF!,$A53)</f>
        <v>#REF!</v>
      </c>
      <c r="G53" t="e">
        <f>SUMIFS(#REF!,#REF!,$A53)</f>
        <v>#REF!</v>
      </c>
      <c r="H53" t="e">
        <f>SUMIFS(#REF!,#REF!,$A53)</f>
        <v>#REF!</v>
      </c>
      <c r="I53" t="e">
        <f>SUMIFS(#REF!,#REF!,$A53)</f>
        <v>#REF!</v>
      </c>
      <c r="L53" t="s">
        <v>96</v>
      </c>
      <c r="M53" t="e">
        <f t="shared" si="1"/>
        <v>#REF!</v>
      </c>
    </row>
    <row r="54" spans="1:13" x14ac:dyDescent="0.3">
      <c r="A54" t="s">
        <v>265</v>
      </c>
      <c r="B54" t="s">
        <v>256</v>
      </c>
      <c r="C54" t="e">
        <f>COUNTIFS(#REF!,A54)</f>
        <v>#REF!</v>
      </c>
      <c r="D54" t="e">
        <f>SUMIFS(#REF!,#REF!,$A54)</f>
        <v>#REF!</v>
      </c>
      <c r="E54" t="e">
        <f>SUMIFS(#REF!,#REF!,$A54)</f>
        <v>#REF!</v>
      </c>
      <c r="F54" t="e">
        <f>SUMIFS(#REF!,#REF!,$A54)</f>
        <v>#REF!</v>
      </c>
      <c r="G54" t="e">
        <f>SUMIFS(#REF!,#REF!,$A54)</f>
        <v>#REF!</v>
      </c>
      <c r="H54" t="e">
        <f>SUMIFS(#REF!,#REF!,$A54)</f>
        <v>#REF!</v>
      </c>
      <c r="I54" t="e">
        <f>SUMIFS(#REF!,#REF!,$A54)</f>
        <v>#REF!</v>
      </c>
      <c r="L54" t="s">
        <v>400</v>
      </c>
      <c r="M54" t="e">
        <f t="shared" si="1"/>
        <v>#REF!</v>
      </c>
    </row>
    <row r="55" spans="1:13" x14ac:dyDescent="0.3">
      <c r="A55" t="s">
        <v>321</v>
      </c>
      <c r="B55" t="s">
        <v>259</v>
      </c>
      <c r="C55" t="e">
        <f>COUNTIFS(#REF!,A55)</f>
        <v>#REF!</v>
      </c>
      <c r="D55" t="e">
        <f>SUMIFS(#REF!,#REF!,$A55)</f>
        <v>#REF!</v>
      </c>
      <c r="E55" t="e">
        <f>SUMIFS(#REF!,#REF!,$A55)</f>
        <v>#REF!</v>
      </c>
      <c r="F55" t="e">
        <f>SUMIFS(#REF!,#REF!,$A55)</f>
        <v>#REF!</v>
      </c>
      <c r="G55" t="e">
        <f>SUMIFS(#REF!,#REF!,$A55)</f>
        <v>#REF!</v>
      </c>
      <c r="H55" t="e">
        <f>SUMIFS(#REF!,#REF!,$A55)</f>
        <v>#REF!</v>
      </c>
      <c r="I55" t="e">
        <f>SUMIFS(#REF!,#REF!,$A55)</f>
        <v>#REF!</v>
      </c>
      <c r="L55" t="s">
        <v>63</v>
      </c>
      <c r="M55" t="e">
        <f t="shared" si="1"/>
        <v>#REF!</v>
      </c>
    </row>
    <row r="56" spans="1:13" x14ac:dyDescent="0.3">
      <c r="A56" t="s">
        <v>273</v>
      </c>
      <c r="B56" t="s">
        <v>106</v>
      </c>
      <c r="C56" t="e">
        <f>COUNTIFS(#REF!,A56)</f>
        <v>#REF!</v>
      </c>
      <c r="D56" t="e">
        <f>SUMIFS(#REF!,#REF!,$A56)</f>
        <v>#REF!</v>
      </c>
      <c r="E56" t="e">
        <f>SUMIFS(#REF!,#REF!,$A56)</f>
        <v>#REF!</v>
      </c>
      <c r="F56" t="e">
        <f>SUMIFS(#REF!,#REF!,$A56)</f>
        <v>#REF!</v>
      </c>
      <c r="G56" t="e">
        <f>SUMIFS(#REF!,#REF!,$A56)</f>
        <v>#REF!</v>
      </c>
      <c r="H56" t="e">
        <f>SUMIFS(#REF!,#REF!,$A56)</f>
        <v>#REF!</v>
      </c>
      <c r="I56" t="e">
        <f>SUMIFS(#REF!,#REF!,$A56)</f>
        <v>#REF!</v>
      </c>
      <c r="L56" t="s">
        <v>378</v>
      </c>
      <c r="M56" t="e">
        <f t="shared" si="1"/>
        <v>#REF!</v>
      </c>
    </row>
    <row r="57" spans="1:13" x14ac:dyDescent="0.3">
      <c r="A57" t="s">
        <v>252</v>
      </c>
      <c r="B57" t="s">
        <v>106</v>
      </c>
      <c r="C57" t="e">
        <f>COUNTIFS(#REF!,A57)</f>
        <v>#REF!</v>
      </c>
      <c r="D57" t="e">
        <f>SUMIFS(#REF!,#REF!,$A57)</f>
        <v>#REF!</v>
      </c>
      <c r="E57" t="e">
        <f>SUMIFS(#REF!,#REF!,$A57)</f>
        <v>#REF!</v>
      </c>
      <c r="F57" t="e">
        <f>SUMIFS(#REF!,#REF!,$A57)</f>
        <v>#REF!</v>
      </c>
      <c r="G57" t="e">
        <f>SUMIFS(#REF!,#REF!,$A57)</f>
        <v>#REF!</v>
      </c>
      <c r="H57" t="e">
        <f>SUMIFS(#REF!,#REF!,$A57)</f>
        <v>#REF!</v>
      </c>
      <c r="I57" t="e">
        <f>SUMIFS(#REF!,#REF!,$A57)</f>
        <v>#REF!</v>
      </c>
      <c r="L57" t="s">
        <v>120</v>
      </c>
      <c r="M57" t="e">
        <f t="shared" si="1"/>
        <v>#REF!</v>
      </c>
    </row>
    <row r="58" spans="1:13" x14ac:dyDescent="0.3">
      <c r="A58" t="s">
        <v>395</v>
      </c>
      <c r="B58" t="s">
        <v>106</v>
      </c>
      <c r="C58" t="e">
        <f>COUNTIFS(#REF!,A58)</f>
        <v>#REF!</v>
      </c>
      <c r="D58" t="e">
        <f>SUMIFS(#REF!,#REF!,$A58)</f>
        <v>#REF!</v>
      </c>
      <c r="E58" t="e">
        <f>SUMIFS(#REF!,#REF!,$A58)</f>
        <v>#REF!</v>
      </c>
      <c r="F58" t="e">
        <f>SUMIFS(#REF!,#REF!,$A58)</f>
        <v>#REF!</v>
      </c>
      <c r="G58" t="e">
        <f>SUMIFS(#REF!,#REF!,$A58)</f>
        <v>#REF!</v>
      </c>
      <c r="H58" t="e">
        <f>SUMIFS(#REF!,#REF!,$A58)</f>
        <v>#REF!</v>
      </c>
      <c r="I58" t="e">
        <f>SUMIFS(#REF!,#REF!,$A58)</f>
        <v>#REF!</v>
      </c>
      <c r="L58" t="s">
        <v>116</v>
      </c>
      <c r="M58" t="e">
        <f t="shared" si="1"/>
        <v>#REF!</v>
      </c>
    </row>
    <row r="59" spans="1:13" x14ac:dyDescent="0.3">
      <c r="A59" t="s">
        <v>106</v>
      </c>
      <c r="B59" t="s">
        <v>106</v>
      </c>
      <c r="C59" t="e">
        <f>COUNTIFS(#REF!,A59)</f>
        <v>#REF!</v>
      </c>
      <c r="D59" t="e">
        <f>SUMIFS(#REF!,#REF!,$A59)</f>
        <v>#REF!</v>
      </c>
      <c r="E59" t="e">
        <f>SUMIFS(#REF!,#REF!,$A59)</f>
        <v>#REF!</v>
      </c>
      <c r="F59" t="e">
        <f>SUMIFS(#REF!,#REF!,$A59)</f>
        <v>#REF!</v>
      </c>
      <c r="G59" t="e">
        <f>SUMIFS(#REF!,#REF!,$A59)</f>
        <v>#REF!</v>
      </c>
      <c r="H59" t="e">
        <f>SUMIFS(#REF!,#REF!,$A59)</f>
        <v>#REF!</v>
      </c>
      <c r="I59" t="e">
        <f>SUMIFS(#REF!,#REF!,$A59)</f>
        <v>#REF!</v>
      </c>
      <c r="L59" t="s">
        <v>119</v>
      </c>
      <c r="M59" t="e">
        <f t="shared" si="1"/>
        <v>#REF!</v>
      </c>
    </row>
    <row r="60" spans="1:13" x14ac:dyDescent="0.3">
      <c r="A60" t="s">
        <v>319</v>
      </c>
      <c r="B60" t="s">
        <v>319</v>
      </c>
      <c r="C60" t="e">
        <f>COUNTIFS(#REF!,A60)</f>
        <v>#REF!</v>
      </c>
      <c r="D60" t="e">
        <f>SUMIFS(#REF!,#REF!,$A60)</f>
        <v>#REF!</v>
      </c>
      <c r="E60" t="e">
        <f>SUMIFS(#REF!,#REF!,$A60)</f>
        <v>#REF!</v>
      </c>
      <c r="F60" t="e">
        <f>SUMIFS(#REF!,#REF!,$A60)</f>
        <v>#REF!</v>
      </c>
      <c r="G60" t="e">
        <f>SUMIFS(#REF!,#REF!,$A60)</f>
        <v>#REF!</v>
      </c>
      <c r="H60" t="e">
        <f>SUMIFS(#REF!,#REF!,$A60)</f>
        <v>#REF!</v>
      </c>
      <c r="I60" t="e">
        <f>SUMIFS(#REF!,#REF!,$A60)</f>
        <v>#REF!</v>
      </c>
      <c r="L60" t="s">
        <v>42</v>
      </c>
      <c r="M60" t="e">
        <f t="shared" si="1"/>
        <v>#REF!</v>
      </c>
    </row>
    <row r="61" spans="1:13" x14ac:dyDescent="0.3">
      <c r="A61" t="s">
        <v>74</v>
      </c>
      <c r="B61" t="s">
        <v>401</v>
      </c>
      <c r="C61" t="e">
        <f>COUNTIFS(#REF!,A61)</f>
        <v>#REF!</v>
      </c>
      <c r="D61" t="e">
        <f>SUMIFS(#REF!,#REF!,$A61)</f>
        <v>#REF!</v>
      </c>
      <c r="E61" t="e">
        <f>SUMIFS(#REF!,#REF!,$A61)</f>
        <v>#REF!</v>
      </c>
      <c r="F61" t="e">
        <f>SUMIFS(#REF!,#REF!,$A61)</f>
        <v>#REF!</v>
      </c>
      <c r="G61" t="e">
        <f>SUMIFS(#REF!,#REF!,$A61)</f>
        <v>#REF!</v>
      </c>
      <c r="H61" t="e">
        <f>SUMIFS(#REF!,#REF!,$A61)</f>
        <v>#REF!</v>
      </c>
      <c r="I61" t="e">
        <f>SUMIFS(#REF!,#REF!,$A61)</f>
        <v>#REF!</v>
      </c>
      <c r="L61" t="s">
        <v>311</v>
      </c>
      <c r="M61" t="e">
        <f t="shared" si="1"/>
        <v>#REF!</v>
      </c>
    </row>
    <row r="62" spans="1:13" x14ac:dyDescent="0.3">
      <c r="A62" t="s">
        <v>118</v>
      </c>
      <c r="B62" t="s">
        <v>1</v>
      </c>
      <c r="C62" t="e">
        <f>COUNTIFS(#REF!,A62)</f>
        <v>#REF!</v>
      </c>
      <c r="D62" t="e">
        <f>SUMIFS(#REF!,#REF!,$A62)</f>
        <v>#REF!</v>
      </c>
      <c r="E62" t="e">
        <f>SUMIFS(#REF!,#REF!,$A62)</f>
        <v>#REF!</v>
      </c>
      <c r="F62" t="e">
        <f>SUMIFS(#REF!,#REF!,$A62)</f>
        <v>#REF!</v>
      </c>
      <c r="G62" t="e">
        <f>SUMIFS(#REF!,#REF!,$A62)</f>
        <v>#REF!</v>
      </c>
      <c r="H62" t="e">
        <f>SUMIFS(#REF!,#REF!,$A62)</f>
        <v>#REF!</v>
      </c>
      <c r="I62" t="e">
        <f>SUMIFS(#REF!,#REF!,$A62)</f>
        <v>#REF!</v>
      </c>
      <c r="L62" t="s">
        <v>322</v>
      </c>
      <c r="M62" t="e">
        <f t="shared" si="1"/>
        <v>#REF!</v>
      </c>
    </row>
    <row r="63" spans="1:13" x14ac:dyDescent="0.3">
      <c r="A63" t="s">
        <v>119</v>
      </c>
      <c r="B63" t="s">
        <v>119</v>
      </c>
      <c r="C63" t="e">
        <f>COUNTIFS(#REF!,A63)</f>
        <v>#REF!</v>
      </c>
      <c r="D63" t="e">
        <f>SUMIFS(#REF!,#REF!,$A63)</f>
        <v>#REF!</v>
      </c>
      <c r="E63" t="e">
        <f>SUMIFS(#REF!,#REF!,$A63)</f>
        <v>#REF!</v>
      </c>
      <c r="F63" t="e">
        <f>SUMIFS(#REF!,#REF!,$A63)</f>
        <v>#REF!</v>
      </c>
      <c r="G63" t="e">
        <f>SUMIFS(#REF!,#REF!,$A63)</f>
        <v>#REF!</v>
      </c>
      <c r="H63" t="e">
        <f>SUMIFS(#REF!,#REF!,$A63)</f>
        <v>#REF!</v>
      </c>
      <c r="I63" t="e">
        <f>SUMIFS(#REF!,#REF!,$A63)</f>
        <v>#REF!</v>
      </c>
      <c r="L63" t="s">
        <v>326</v>
      </c>
      <c r="M63" t="e">
        <f t="shared" si="1"/>
        <v>#REF!</v>
      </c>
    </row>
    <row r="64" spans="1:13" x14ac:dyDescent="0.3">
      <c r="A64" t="s">
        <v>242</v>
      </c>
      <c r="B64" t="s">
        <v>106</v>
      </c>
      <c r="C64" t="e">
        <f>COUNTIFS(#REF!,A64)</f>
        <v>#REF!</v>
      </c>
      <c r="D64" t="e">
        <f>SUMIFS(#REF!,#REF!,$A64)</f>
        <v>#REF!</v>
      </c>
      <c r="E64" t="e">
        <f>SUMIFS(#REF!,#REF!,$A64)</f>
        <v>#REF!</v>
      </c>
      <c r="F64" t="e">
        <f>SUMIFS(#REF!,#REF!,$A64)</f>
        <v>#REF!</v>
      </c>
      <c r="G64" t="e">
        <f>SUMIFS(#REF!,#REF!,$A64)</f>
        <v>#REF!</v>
      </c>
      <c r="H64" t="e">
        <f>SUMIFS(#REF!,#REF!,$A64)</f>
        <v>#REF!</v>
      </c>
      <c r="I64" t="e">
        <f>SUMIFS(#REF!,#REF!,$A64)</f>
        <v>#REF!</v>
      </c>
      <c r="L64" t="s">
        <v>405</v>
      </c>
      <c r="M64" t="e">
        <f t="shared" si="1"/>
        <v>#REF!</v>
      </c>
    </row>
    <row r="65" spans="1:13" x14ac:dyDescent="0.3">
      <c r="A65" t="s">
        <v>42</v>
      </c>
      <c r="B65" t="s">
        <v>42</v>
      </c>
      <c r="C65" t="e">
        <f>COUNTIFS(#REF!,A65)</f>
        <v>#REF!</v>
      </c>
      <c r="D65" t="e">
        <f>SUMIFS(#REF!,#REF!,$A65)</f>
        <v>#REF!</v>
      </c>
      <c r="E65" t="e">
        <f>SUMIFS(#REF!,#REF!,$A65)</f>
        <v>#REF!</v>
      </c>
      <c r="F65" t="e">
        <f>SUMIFS(#REF!,#REF!,$A65)</f>
        <v>#REF!</v>
      </c>
      <c r="G65" t="e">
        <f>SUMIFS(#REF!,#REF!,$A65)</f>
        <v>#REF!</v>
      </c>
      <c r="H65" t="e">
        <f>SUMIFS(#REF!,#REF!,$A65)</f>
        <v>#REF!</v>
      </c>
      <c r="I65" t="e">
        <f>SUMIFS(#REF!,#REF!,$A65)</f>
        <v>#REF!</v>
      </c>
      <c r="L65" t="s">
        <v>403</v>
      </c>
      <c r="M65" t="e">
        <f t="shared" si="1"/>
        <v>#REF!</v>
      </c>
    </row>
    <row r="66" spans="1:13" x14ac:dyDescent="0.3">
      <c r="A66" t="s">
        <v>249</v>
      </c>
      <c r="B66" t="s">
        <v>394</v>
      </c>
      <c r="C66" t="e">
        <f>COUNTIFS(#REF!,A66)</f>
        <v>#REF!</v>
      </c>
      <c r="D66" t="e">
        <f>SUMIFS(#REF!,#REF!,$A66)</f>
        <v>#REF!</v>
      </c>
      <c r="E66" t="e">
        <f>SUMIFS(#REF!,#REF!,$A66)</f>
        <v>#REF!</v>
      </c>
      <c r="F66" t="e">
        <f>SUMIFS(#REF!,#REF!,$A66)</f>
        <v>#REF!</v>
      </c>
      <c r="G66" t="e">
        <f>SUMIFS(#REF!,#REF!,$A66)</f>
        <v>#REF!</v>
      </c>
      <c r="H66" t="e">
        <f>SUMIFS(#REF!,#REF!,$A66)</f>
        <v>#REF!</v>
      </c>
      <c r="I66" t="e">
        <f>SUMIFS(#REF!,#REF!,$A66)</f>
        <v>#REF!</v>
      </c>
      <c r="L66" t="s">
        <v>0</v>
      </c>
      <c r="M66" t="e">
        <f t="shared" ref="M66:M97" si="2">SUMIFS($C$2:$C$177,$B$2:$B$177,L66)</f>
        <v>#REF!</v>
      </c>
    </row>
    <row r="67" spans="1:13" x14ac:dyDescent="0.3">
      <c r="A67" t="s">
        <v>111</v>
      </c>
      <c r="B67" t="s">
        <v>394</v>
      </c>
      <c r="C67" t="e">
        <f>COUNTIFS(#REF!,A67)</f>
        <v>#REF!</v>
      </c>
      <c r="D67" t="e">
        <f>SUMIFS(#REF!,#REF!,$A67)</f>
        <v>#REF!</v>
      </c>
      <c r="E67" t="e">
        <f>SUMIFS(#REF!,#REF!,$A67)</f>
        <v>#REF!</v>
      </c>
      <c r="F67" t="e">
        <f>SUMIFS(#REF!,#REF!,$A67)</f>
        <v>#REF!</v>
      </c>
      <c r="G67" t="e">
        <f>SUMIFS(#REF!,#REF!,$A67)</f>
        <v>#REF!</v>
      </c>
      <c r="H67" t="e">
        <f>SUMIFS(#REF!,#REF!,$A67)</f>
        <v>#REF!</v>
      </c>
      <c r="I67" t="e">
        <f>SUMIFS(#REF!,#REF!,$A67)</f>
        <v>#REF!</v>
      </c>
      <c r="L67" t="s">
        <v>43</v>
      </c>
      <c r="M67" t="e">
        <f t="shared" si="2"/>
        <v>#REF!</v>
      </c>
    </row>
    <row r="68" spans="1:13" x14ac:dyDescent="0.3">
      <c r="A68" t="s">
        <v>95</v>
      </c>
      <c r="B68" t="s">
        <v>394</v>
      </c>
      <c r="C68" t="e">
        <f>COUNTIFS(#REF!,A68)</f>
        <v>#REF!</v>
      </c>
      <c r="D68" t="e">
        <f>SUMIFS(#REF!,#REF!,$A68)</f>
        <v>#REF!</v>
      </c>
      <c r="E68" t="e">
        <f>SUMIFS(#REF!,#REF!,$A68)</f>
        <v>#REF!</v>
      </c>
      <c r="F68" t="e">
        <f>SUMIFS(#REF!,#REF!,$A68)</f>
        <v>#REF!</v>
      </c>
      <c r="G68" t="e">
        <f>SUMIFS(#REF!,#REF!,$A68)</f>
        <v>#REF!</v>
      </c>
      <c r="H68" t="e">
        <f>SUMIFS(#REF!,#REF!,$A68)</f>
        <v>#REF!</v>
      </c>
      <c r="I68" t="e">
        <f>SUMIFS(#REF!,#REF!,$A68)</f>
        <v>#REF!</v>
      </c>
      <c r="L68" t="s">
        <v>114</v>
      </c>
      <c r="M68" t="e">
        <f t="shared" si="2"/>
        <v>#REF!</v>
      </c>
    </row>
    <row r="69" spans="1:13" x14ac:dyDescent="0.3">
      <c r="A69" t="s">
        <v>320</v>
      </c>
      <c r="B69" t="s">
        <v>319</v>
      </c>
      <c r="C69" t="e">
        <f>COUNTIFS(#REF!,A69)</f>
        <v>#REF!</v>
      </c>
      <c r="D69" t="e">
        <f>SUMIFS(#REF!,#REF!,$A69)</f>
        <v>#REF!</v>
      </c>
      <c r="E69" t="e">
        <f>SUMIFS(#REF!,#REF!,$A69)</f>
        <v>#REF!</v>
      </c>
      <c r="F69" t="e">
        <f>SUMIFS(#REF!,#REF!,$A69)</f>
        <v>#REF!</v>
      </c>
      <c r="G69" t="e">
        <f>SUMIFS(#REF!,#REF!,$A69)</f>
        <v>#REF!</v>
      </c>
      <c r="H69" t="e">
        <f>SUMIFS(#REF!,#REF!,$A69)</f>
        <v>#REF!</v>
      </c>
      <c r="I69" t="e">
        <f>SUMIFS(#REF!,#REF!,$A69)</f>
        <v>#REF!</v>
      </c>
    </row>
    <row r="70" spans="1:13" x14ac:dyDescent="0.3">
      <c r="A70" t="s">
        <v>82</v>
      </c>
      <c r="B70" t="s">
        <v>254</v>
      </c>
      <c r="C70" t="e">
        <f>COUNTIFS(#REF!,A70)</f>
        <v>#REF!</v>
      </c>
      <c r="D70" t="e">
        <f>SUMIFS(#REF!,#REF!,$A70)</f>
        <v>#REF!</v>
      </c>
      <c r="E70" t="e">
        <f>SUMIFS(#REF!,#REF!,$A70)</f>
        <v>#REF!</v>
      </c>
      <c r="F70" t="e">
        <f>SUMIFS(#REF!,#REF!,$A70)</f>
        <v>#REF!</v>
      </c>
      <c r="G70" t="e">
        <f>SUMIFS(#REF!,#REF!,$A70)</f>
        <v>#REF!</v>
      </c>
      <c r="H70" t="e">
        <f>SUMIFS(#REF!,#REF!,$A70)</f>
        <v>#REF!</v>
      </c>
      <c r="I70" t="e">
        <f>SUMIFS(#REF!,#REF!,$A70)</f>
        <v>#REF!</v>
      </c>
    </row>
    <row r="71" spans="1:13" x14ac:dyDescent="0.3">
      <c r="A71" t="s">
        <v>257</v>
      </c>
      <c r="B71" t="s">
        <v>278</v>
      </c>
      <c r="C71" t="e">
        <f>COUNTIFS(#REF!,A71)</f>
        <v>#REF!</v>
      </c>
      <c r="D71" t="e">
        <f>SUMIFS(#REF!,#REF!,$A71)</f>
        <v>#REF!</v>
      </c>
      <c r="E71" t="e">
        <f>SUMIFS(#REF!,#REF!,$A71)</f>
        <v>#REF!</v>
      </c>
      <c r="F71" t="e">
        <f>SUMIFS(#REF!,#REF!,$A71)</f>
        <v>#REF!</v>
      </c>
      <c r="G71" t="e">
        <f>SUMIFS(#REF!,#REF!,$A71)</f>
        <v>#REF!</v>
      </c>
      <c r="H71" t="e">
        <f>SUMIFS(#REF!,#REF!,$A71)</f>
        <v>#REF!</v>
      </c>
      <c r="I71" t="e">
        <f>SUMIFS(#REF!,#REF!,$A71)</f>
        <v>#REF!</v>
      </c>
    </row>
    <row r="72" spans="1:13" x14ac:dyDescent="0.3">
      <c r="A72" t="s">
        <v>278</v>
      </c>
      <c r="B72" t="s">
        <v>278</v>
      </c>
      <c r="C72" t="e">
        <f>COUNTIFS(#REF!,A72)</f>
        <v>#REF!</v>
      </c>
      <c r="D72" t="e">
        <f>SUMIFS(#REF!,#REF!,$A72)</f>
        <v>#REF!</v>
      </c>
      <c r="E72" t="e">
        <f>SUMIFS(#REF!,#REF!,$A72)</f>
        <v>#REF!</v>
      </c>
      <c r="F72" t="e">
        <f>SUMIFS(#REF!,#REF!,$A72)</f>
        <v>#REF!</v>
      </c>
      <c r="G72" t="e">
        <f>SUMIFS(#REF!,#REF!,$A72)</f>
        <v>#REF!</v>
      </c>
      <c r="H72" t="e">
        <f>SUMIFS(#REF!,#REF!,$A72)</f>
        <v>#REF!</v>
      </c>
      <c r="I72" t="e">
        <f>SUMIFS(#REF!,#REF!,$A72)</f>
        <v>#REF!</v>
      </c>
    </row>
    <row r="73" spans="1:13" x14ac:dyDescent="0.3">
      <c r="A73" t="s">
        <v>288</v>
      </c>
      <c r="B73" t="s">
        <v>278</v>
      </c>
      <c r="C73" t="e">
        <f>COUNTIFS(#REF!,A73)</f>
        <v>#REF!</v>
      </c>
      <c r="D73" t="e">
        <f>SUMIFS(#REF!,#REF!,$A73)</f>
        <v>#REF!</v>
      </c>
      <c r="E73" t="e">
        <f>SUMIFS(#REF!,#REF!,$A73)</f>
        <v>#REF!</v>
      </c>
      <c r="F73" t="e">
        <f>SUMIFS(#REF!,#REF!,$A73)</f>
        <v>#REF!</v>
      </c>
      <c r="G73" t="e">
        <f>SUMIFS(#REF!,#REF!,$A73)</f>
        <v>#REF!</v>
      </c>
      <c r="H73" t="e">
        <f>SUMIFS(#REF!,#REF!,$A73)</f>
        <v>#REF!</v>
      </c>
      <c r="I73" t="e">
        <f>SUMIFS(#REF!,#REF!,$A73)</f>
        <v>#REF!</v>
      </c>
    </row>
    <row r="74" spans="1:13" x14ac:dyDescent="0.3">
      <c r="A74" t="s">
        <v>247</v>
      </c>
      <c r="B74" t="s">
        <v>383</v>
      </c>
      <c r="C74" t="e">
        <f>COUNTIFS(#REF!,A74)</f>
        <v>#REF!</v>
      </c>
      <c r="D74" t="e">
        <f>SUMIFS(#REF!,#REF!,$A74)</f>
        <v>#REF!</v>
      </c>
      <c r="E74" t="e">
        <f>SUMIFS(#REF!,#REF!,$A74)</f>
        <v>#REF!</v>
      </c>
      <c r="F74" t="e">
        <f>SUMIFS(#REF!,#REF!,$A74)</f>
        <v>#REF!</v>
      </c>
      <c r="G74" t="e">
        <f>SUMIFS(#REF!,#REF!,$A74)</f>
        <v>#REF!</v>
      </c>
      <c r="H74" t="e">
        <f>SUMIFS(#REF!,#REF!,$A74)</f>
        <v>#REF!</v>
      </c>
      <c r="I74" t="e">
        <f>SUMIFS(#REF!,#REF!,$A74)</f>
        <v>#REF!</v>
      </c>
    </row>
    <row r="75" spans="1:13" x14ac:dyDescent="0.3">
      <c r="A75" t="s">
        <v>57</v>
      </c>
      <c r="B75" t="s">
        <v>383</v>
      </c>
      <c r="C75" t="e">
        <f>COUNTIFS(#REF!,A75)</f>
        <v>#REF!</v>
      </c>
      <c r="D75" t="e">
        <f>SUMIFS(#REF!,#REF!,$A75)</f>
        <v>#REF!</v>
      </c>
      <c r="E75" t="e">
        <f>SUMIFS(#REF!,#REF!,$A75)</f>
        <v>#REF!</v>
      </c>
      <c r="F75" t="e">
        <f>SUMIFS(#REF!,#REF!,$A75)</f>
        <v>#REF!</v>
      </c>
      <c r="G75" t="e">
        <f>SUMIFS(#REF!,#REF!,$A75)</f>
        <v>#REF!</v>
      </c>
      <c r="H75" t="e">
        <f>SUMIFS(#REF!,#REF!,$A75)</f>
        <v>#REF!</v>
      </c>
      <c r="I75" t="e">
        <f>SUMIFS(#REF!,#REF!,$A75)</f>
        <v>#REF!</v>
      </c>
    </row>
    <row r="76" spans="1:13" x14ac:dyDescent="0.3">
      <c r="A76" t="s">
        <v>386</v>
      </c>
      <c r="B76" t="s">
        <v>79</v>
      </c>
      <c r="C76" t="e">
        <f>COUNTIFS(#REF!,A76)</f>
        <v>#REF!</v>
      </c>
      <c r="D76" t="e">
        <f>SUMIFS(#REF!,#REF!,$A76)</f>
        <v>#REF!</v>
      </c>
      <c r="E76" t="e">
        <f>SUMIFS(#REF!,#REF!,$A76)</f>
        <v>#REF!</v>
      </c>
      <c r="F76" t="e">
        <f>SUMIFS(#REF!,#REF!,$A76)</f>
        <v>#REF!</v>
      </c>
      <c r="G76" t="e">
        <f>SUMIFS(#REF!,#REF!,$A76)</f>
        <v>#REF!</v>
      </c>
      <c r="H76" t="e">
        <f>SUMIFS(#REF!,#REF!,$A76)</f>
        <v>#REF!</v>
      </c>
      <c r="I76" t="e">
        <f>SUMIFS(#REF!,#REF!,$A76)</f>
        <v>#REF!</v>
      </c>
    </row>
    <row r="77" spans="1:13" x14ac:dyDescent="0.3">
      <c r="A77" t="s">
        <v>311</v>
      </c>
      <c r="B77" t="s">
        <v>311</v>
      </c>
      <c r="C77" t="e">
        <f>COUNTIFS(#REF!,A77)</f>
        <v>#REF!</v>
      </c>
      <c r="D77" t="e">
        <f>SUMIFS(#REF!,#REF!,$A77)</f>
        <v>#REF!</v>
      </c>
      <c r="E77" t="e">
        <f>SUMIFS(#REF!,#REF!,$A77)</f>
        <v>#REF!</v>
      </c>
      <c r="F77" t="e">
        <f>SUMIFS(#REF!,#REF!,$A77)</f>
        <v>#REF!</v>
      </c>
      <c r="G77" t="e">
        <f>SUMIFS(#REF!,#REF!,$A77)</f>
        <v>#REF!</v>
      </c>
      <c r="H77" t="e">
        <f>SUMIFS(#REF!,#REF!,$A77)</f>
        <v>#REF!</v>
      </c>
      <c r="I77" t="e">
        <f>SUMIFS(#REF!,#REF!,$A77)</f>
        <v>#REF!</v>
      </c>
    </row>
    <row r="78" spans="1:13" x14ac:dyDescent="0.3">
      <c r="A78" t="s">
        <v>293</v>
      </c>
      <c r="B78" t="s">
        <v>293</v>
      </c>
      <c r="C78" t="e">
        <f>COUNTIFS(#REF!,A78)</f>
        <v>#REF!</v>
      </c>
      <c r="D78" t="e">
        <f>SUMIFS(#REF!,#REF!,$A78)</f>
        <v>#REF!</v>
      </c>
      <c r="E78" t="e">
        <f>SUMIFS(#REF!,#REF!,$A78)</f>
        <v>#REF!</v>
      </c>
      <c r="F78" t="e">
        <f>SUMIFS(#REF!,#REF!,$A78)</f>
        <v>#REF!</v>
      </c>
      <c r="G78" t="e">
        <f>SUMIFS(#REF!,#REF!,$A78)</f>
        <v>#REF!</v>
      </c>
      <c r="H78" t="e">
        <f>SUMIFS(#REF!,#REF!,$A78)</f>
        <v>#REF!</v>
      </c>
      <c r="I78" t="e">
        <f>SUMIFS(#REF!,#REF!,$A78)</f>
        <v>#REF!</v>
      </c>
    </row>
    <row r="79" spans="1:13" x14ac:dyDescent="0.3">
      <c r="A79" t="s">
        <v>300</v>
      </c>
      <c r="B79" t="s">
        <v>300</v>
      </c>
      <c r="C79" t="e">
        <f>COUNTIFS(#REF!,A79)</f>
        <v>#REF!</v>
      </c>
      <c r="D79" t="e">
        <f>SUMIFS(#REF!,#REF!,$A79)</f>
        <v>#REF!</v>
      </c>
      <c r="E79" t="e">
        <f>SUMIFS(#REF!,#REF!,$A79)</f>
        <v>#REF!</v>
      </c>
      <c r="F79" t="e">
        <f>SUMIFS(#REF!,#REF!,$A79)</f>
        <v>#REF!</v>
      </c>
      <c r="G79" t="e">
        <f>SUMIFS(#REF!,#REF!,$A79)</f>
        <v>#REF!</v>
      </c>
      <c r="H79" t="e">
        <f>SUMIFS(#REF!,#REF!,$A79)</f>
        <v>#REF!</v>
      </c>
      <c r="I79" t="e">
        <f>SUMIFS(#REF!,#REF!,$A79)</f>
        <v>#REF!</v>
      </c>
    </row>
    <row r="80" spans="1:13" x14ac:dyDescent="0.3">
      <c r="A80" t="s">
        <v>384</v>
      </c>
      <c r="B80" t="s">
        <v>384</v>
      </c>
      <c r="C80" t="e">
        <f>COUNTIFS(#REF!,A80)</f>
        <v>#REF!</v>
      </c>
      <c r="D80" t="e">
        <f>SUMIFS(#REF!,#REF!,$A80)</f>
        <v>#REF!</v>
      </c>
      <c r="E80" t="e">
        <f>SUMIFS(#REF!,#REF!,$A80)</f>
        <v>#REF!</v>
      </c>
      <c r="F80" t="e">
        <f>SUMIFS(#REF!,#REF!,$A80)</f>
        <v>#REF!</v>
      </c>
      <c r="G80" t="e">
        <f>SUMIFS(#REF!,#REF!,$A80)</f>
        <v>#REF!</v>
      </c>
      <c r="H80" t="e">
        <f>SUMIFS(#REF!,#REF!,$A80)</f>
        <v>#REF!</v>
      </c>
      <c r="I80" t="e">
        <f>SUMIFS(#REF!,#REF!,$A80)</f>
        <v>#REF!</v>
      </c>
    </row>
    <row r="81" spans="1:9" x14ac:dyDescent="0.3">
      <c r="A81" t="s">
        <v>269</v>
      </c>
      <c r="B81" t="s">
        <v>269</v>
      </c>
      <c r="C81" t="e">
        <f>COUNTIFS(#REF!,A81)</f>
        <v>#REF!</v>
      </c>
      <c r="D81" t="e">
        <f>SUMIFS(#REF!,#REF!,$A81)</f>
        <v>#REF!</v>
      </c>
      <c r="E81" t="e">
        <f>SUMIFS(#REF!,#REF!,$A81)</f>
        <v>#REF!</v>
      </c>
      <c r="F81" t="e">
        <f>SUMIFS(#REF!,#REF!,$A81)</f>
        <v>#REF!</v>
      </c>
      <c r="G81" t="e">
        <f>SUMIFS(#REF!,#REF!,$A81)</f>
        <v>#REF!</v>
      </c>
      <c r="H81" t="e">
        <f>SUMIFS(#REF!,#REF!,$A81)</f>
        <v>#REF!</v>
      </c>
      <c r="I81" t="e">
        <f>SUMIFS(#REF!,#REF!,$A81)</f>
        <v>#REF!</v>
      </c>
    </row>
    <row r="82" spans="1:9" x14ac:dyDescent="0.3">
      <c r="A82" t="s">
        <v>322</v>
      </c>
      <c r="B82" t="s">
        <v>322</v>
      </c>
      <c r="C82" t="e">
        <f>COUNTIFS(#REF!,A82)</f>
        <v>#REF!</v>
      </c>
      <c r="D82" t="e">
        <f>SUMIFS(#REF!,#REF!,$A82)</f>
        <v>#REF!</v>
      </c>
      <c r="E82" t="e">
        <f>SUMIFS(#REF!,#REF!,$A82)</f>
        <v>#REF!</v>
      </c>
      <c r="F82" t="e">
        <f>SUMIFS(#REF!,#REF!,$A82)</f>
        <v>#REF!</v>
      </c>
      <c r="G82" t="e">
        <f>SUMIFS(#REF!,#REF!,$A82)</f>
        <v>#REF!</v>
      </c>
      <c r="H82" t="e">
        <f>SUMIFS(#REF!,#REF!,$A82)</f>
        <v>#REF!</v>
      </c>
      <c r="I82" t="e">
        <f>SUMIFS(#REF!,#REF!,$A82)</f>
        <v>#REF!</v>
      </c>
    </row>
    <row r="83" spans="1:9" x14ac:dyDescent="0.3">
      <c r="A83" t="s">
        <v>279</v>
      </c>
      <c r="B83" t="s">
        <v>325</v>
      </c>
      <c r="C83" t="e">
        <f>COUNTIFS(#REF!,A83)</f>
        <v>#REF!</v>
      </c>
      <c r="D83" t="e">
        <f>SUMIFS(#REF!,#REF!,$A83)</f>
        <v>#REF!</v>
      </c>
      <c r="E83" t="e">
        <f>SUMIFS(#REF!,#REF!,$A83)</f>
        <v>#REF!</v>
      </c>
      <c r="F83" t="e">
        <f>SUMIFS(#REF!,#REF!,$A83)</f>
        <v>#REF!</v>
      </c>
      <c r="G83" t="e">
        <f>SUMIFS(#REF!,#REF!,$A83)</f>
        <v>#REF!</v>
      </c>
      <c r="H83" t="e">
        <f>SUMIFS(#REF!,#REF!,$A83)</f>
        <v>#REF!</v>
      </c>
      <c r="I83" t="e">
        <f>SUMIFS(#REF!,#REF!,$A83)</f>
        <v>#REF!</v>
      </c>
    </row>
    <row r="84" spans="1:9" x14ac:dyDescent="0.3">
      <c r="A84" t="s">
        <v>276</v>
      </c>
      <c r="B84" t="s">
        <v>325</v>
      </c>
      <c r="C84" t="e">
        <f>COUNTIFS(#REF!,A84)</f>
        <v>#REF!</v>
      </c>
      <c r="D84" t="e">
        <f>SUMIFS(#REF!,#REF!,$A84)</f>
        <v>#REF!</v>
      </c>
      <c r="E84" t="e">
        <f>SUMIFS(#REF!,#REF!,$A84)</f>
        <v>#REF!</v>
      </c>
      <c r="F84" t="e">
        <f>SUMIFS(#REF!,#REF!,$A84)</f>
        <v>#REF!</v>
      </c>
      <c r="G84" t="e">
        <f>SUMIFS(#REF!,#REF!,$A84)</f>
        <v>#REF!</v>
      </c>
      <c r="H84" t="e">
        <f>SUMIFS(#REF!,#REF!,$A84)</f>
        <v>#REF!</v>
      </c>
      <c r="I84" t="e">
        <f>SUMIFS(#REF!,#REF!,$A84)</f>
        <v>#REF!</v>
      </c>
    </row>
    <row r="85" spans="1:9" x14ac:dyDescent="0.3">
      <c r="A85" t="s">
        <v>325</v>
      </c>
      <c r="B85" t="s">
        <v>325</v>
      </c>
      <c r="C85" t="e">
        <f>COUNTIFS(#REF!,A85)</f>
        <v>#REF!</v>
      </c>
      <c r="D85" t="e">
        <f>SUMIFS(#REF!,#REF!,$A85)</f>
        <v>#REF!</v>
      </c>
      <c r="E85" t="e">
        <f>SUMIFS(#REF!,#REF!,$A85)</f>
        <v>#REF!</v>
      </c>
      <c r="F85" t="e">
        <f>SUMIFS(#REF!,#REF!,$A85)</f>
        <v>#REF!</v>
      </c>
      <c r="G85" t="e">
        <f>SUMIFS(#REF!,#REF!,$A85)</f>
        <v>#REF!</v>
      </c>
      <c r="H85" t="e">
        <f>SUMIFS(#REF!,#REF!,$A85)</f>
        <v>#REF!</v>
      </c>
      <c r="I85" t="e">
        <f>SUMIFS(#REF!,#REF!,$A85)</f>
        <v>#REF!</v>
      </c>
    </row>
    <row r="86" spans="1:9" x14ac:dyDescent="0.3">
      <c r="A86" t="s">
        <v>281</v>
      </c>
      <c r="B86" t="s">
        <v>270</v>
      </c>
      <c r="C86" t="e">
        <f>COUNTIFS(#REF!,A86)</f>
        <v>#REF!</v>
      </c>
      <c r="D86" t="e">
        <f>SUMIFS(#REF!,#REF!,$A86)</f>
        <v>#REF!</v>
      </c>
      <c r="E86" t="e">
        <f>SUMIFS(#REF!,#REF!,$A86)</f>
        <v>#REF!</v>
      </c>
      <c r="F86" t="e">
        <f>SUMIFS(#REF!,#REF!,$A86)</f>
        <v>#REF!</v>
      </c>
      <c r="G86" t="e">
        <f>SUMIFS(#REF!,#REF!,$A86)</f>
        <v>#REF!</v>
      </c>
      <c r="H86" t="e">
        <f>SUMIFS(#REF!,#REF!,$A86)</f>
        <v>#REF!</v>
      </c>
      <c r="I86" t="e">
        <f>SUMIFS(#REF!,#REF!,$A86)</f>
        <v>#REF!</v>
      </c>
    </row>
    <row r="87" spans="1:9" x14ac:dyDescent="0.3">
      <c r="A87" t="s">
        <v>270</v>
      </c>
      <c r="B87" t="s">
        <v>270</v>
      </c>
      <c r="C87" t="e">
        <f>COUNTIFS(#REF!,A87)</f>
        <v>#REF!</v>
      </c>
      <c r="D87" t="e">
        <f>SUMIFS(#REF!,#REF!,$A87)</f>
        <v>#REF!</v>
      </c>
      <c r="E87" t="e">
        <f>SUMIFS(#REF!,#REF!,$A87)</f>
        <v>#REF!</v>
      </c>
      <c r="F87" t="e">
        <f>SUMIFS(#REF!,#REF!,$A87)</f>
        <v>#REF!</v>
      </c>
      <c r="G87" t="e">
        <f>SUMIFS(#REF!,#REF!,$A87)</f>
        <v>#REF!</v>
      </c>
      <c r="H87" t="e">
        <f>SUMIFS(#REF!,#REF!,$A87)</f>
        <v>#REF!</v>
      </c>
      <c r="I87" t="e">
        <f>SUMIFS(#REF!,#REF!,$A87)</f>
        <v>#REF!</v>
      </c>
    </row>
    <row r="88" spans="1:9" x14ac:dyDescent="0.3">
      <c r="A88" t="s">
        <v>326</v>
      </c>
      <c r="B88" t="s">
        <v>326</v>
      </c>
      <c r="C88" t="e">
        <f>COUNTIFS(#REF!,A88)</f>
        <v>#REF!</v>
      </c>
      <c r="D88" t="e">
        <f>SUMIFS(#REF!,#REF!,$A88)</f>
        <v>#REF!</v>
      </c>
      <c r="E88" t="e">
        <f>SUMIFS(#REF!,#REF!,$A88)</f>
        <v>#REF!</v>
      </c>
      <c r="F88" t="e">
        <f>SUMIFS(#REF!,#REF!,$A88)</f>
        <v>#REF!</v>
      </c>
      <c r="G88" t="e">
        <f>SUMIFS(#REF!,#REF!,$A88)</f>
        <v>#REF!</v>
      </c>
      <c r="H88" t="e">
        <f>SUMIFS(#REF!,#REF!,$A88)</f>
        <v>#REF!</v>
      </c>
      <c r="I88" t="e">
        <f>SUMIFS(#REF!,#REF!,$A88)</f>
        <v>#REF!</v>
      </c>
    </row>
    <row r="89" spans="1:9" x14ac:dyDescent="0.3">
      <c r="A89" t="s">
        <v>308</v>
      </c>
      <c r="B89" t="s">
        <v>271</v>
      </c>
      <c r="C89" t="e">
        <f>COUNTIFS(#REF!,A89)</f>
        <v>#REF!</v>
      </c>
      <c r="D89" t="e">
        <f>SUMIFS(#REF!,#REF!,$A89)</f>
        <v>#REF!</v>
      </c>
      <c r="E89" t="e">
        <f>SUMIFS(#REF!,#REF!,$A89)</f>
        <v>#REF!</v>
      </c>
      <c r="F89" t="e">
        <f>SUMIFS(#REF!,#REF!,$A89)</f>
        <v>#REF!</v>
      </c>
      <c r="G89" t="e">
        <f>SUMIFS(#REF!,#REF!,$A89)</f>
        <v>#REF!</v>
      </c>
      <c r="H89" t="e">
        <f>SUMIFS(#REF!,#REF!,$A89)</f>
        <v>#REF!</v>
      </c>
      <c r="I89" t="e">
        <f>SUMIFS(#REF!,#REF!,$A89)</f>
        <v>#REF!</v>
      </c>
    </row>
    <row r="90" spans="1:9" x14ac:dyDescent="0.3">
      <c r="A90" t="s">
        <v>271</v>
      </c>
      <c r="B90" t="s">
        <v>271</v>
      </c>
      <c r="C90" t="e">
        <f>COUNTIFS(#REF!,A90)</f>
        <v>#REF!</v>
      </c>
      <c r="D90" t="e">
        <f>SUMIFS(#REF!,#REF!,$A90)</f>
        <v>#REF!</v>
      </c>
      <c r="E90" t="e">
        <f>SUMIFS(#REF!,#REF!,$A90)</f>
        <v>#REF!</v>
      </c>
      <c r="F90" t="e">
        <f>SUMIFS(#REF!,#REF!,$A90)</f>
        <v>#REF!</v>
      </c>
      <c r="G90" t="e">
        <f>SUMIFS(#REF!,#REF!,$A90)</f>
        <v>#REF!</v>
      </c>
      <c r="H90" t="e">
        <f>SUMIFS(#REF!,#REF!,$A90)</f>
        <v>#REF!</v>
      </c>
      <c r="I90" t="e">
        <f>SUMIFS(#REF!,#REF!,$A90)</f>
        <v>#REF!</v>
      </c>
    </row>
    <row r="91" spans="1:9" x14ac:dyDescent="0.3">
      <c r="A91" t="s">
        <v>327</v>
      </c>
      <c r="B91" t="s">
        <v>271</v>
      </c>
      <c r="C91" t="e">
        <f>COUNTIFS(#REF!,A91)</f>
        <v>#REF!</v>
      </c>
      <c r="D91" t="e">
        <f>SUMIFS(#REF!,#REF!,$A91)</f>
        <v>#REF!</v>
      </c>
      <c r="E91" t="e">
        <f>SUMIFS(#REF!,#REF!,$A91)</f>
        <v>#REF!</v>
      </c>
      <c r="F91" t="e">
        <f>SUMIFS(#REF!,#REF!,$A91)</f>
        <v>#REF!</v>
      </c>
      <c r="G91" t="e">
        <f>SUMIFS(#REF!,#REF!,$A91)</f>
        <v>#REF!</v>
      </c>
      <c r="H91" t="e">
        <f>SUMIFS(#REF!,#REF!,$A91)</f>
        <v>#REF!</v>
      </c>
      <c r="I91" t="e">
        <f>SUMIFS(#REF!,#REF!,$A91)</f>
        <v>#REF!</v>
      </c>
    </row>
    <row r="92" spans="1:9" x14ac:dyDescent="0.3">
      <c r="A92" t="s">
        <v>51</v>
      </c>
      <c r="B92" t="s">
        <v>51</v>
      </c>
      <c r="C92" t="e">
        <f>COUNTIFS(#REF!,A92)</f>
        <v>#REF!</v>
      </c>
      <c r="D92" t="e">
        <f>SUMIFS(#REF!,#REF!,$A92)</f>
        <v>#REF!</v>
      </c>
      <c r="E92" t="e">
        <f>SUMIFS(#REF!,#REF!,$A92)</f>
        <v>#REF!</v>
      </c>
      <c r="F92" t="e">
        <f>SUMIFS(#REF!,#REF!,$A92)</f>
        <v>#REF!</v>
      </c>
      <c r="G92" t="e">
        <f>SUMIFS(#REF!,#REF!,$A92)</f>
        <v>#REF!</v>
      </c>
      <c r="H92" t="e">
        <f>SUMIFS(#REF!,#REF!,$A92)</f>
        <v>#REF!</v>
      </c>
      <c r="I92" t="e">
        <f>SUMIFS(#REF!,#REF!,$A92)</f>
        <v>#REF!</v>
      </c>
    </row>
    <row r="93" spans="1:9" x14ac:dyDescent="0.3">
      <c r="A93" t="s">
        <v>324</v>
      </c>
      <c r="B93" t="s">
        <v>325</v>
      </c>
      <c r="C93" t="e">
        <f>COUNTIFS(#REF!,A93)</f>
        <v>#REF!</v>
      </c>
      <c r="D93" t="e">
        <f>SUMIFS(#REF!,#REF!,$A93)</f>
        <v>#REF!</v>
      </c>
      <c r="E93" t="e">
        <f>SUMIFS(#REF!,#REF!,$A93)</f>
        <v>#REF!</v>
      </c>
      <c r="F93" t="e">
        <f>SUMIFS(#REF!,#REF!,$A93)</f>
        <v>#REF!</v>
      </c>
      <c r="G93" t="e">
        <f>SUMIFS(#REF!,#REF!,$A93)</f>
        <v>#REF!</v>
      </c>
      <c r="H93" t="e">
        <f>SUMIFS(#REF!,#REF!,$A93)</f>
        <v>#REF!</v>
      </c>
      <c r="I93" t="e">
        <f>SUMIFS(#REF!,#REF!,$A93)</f>
        <v>#REF!</v>
      </c>
    </row>
    <row r="94" spans="1:9" x14ac:dyDescent="0.3">
      <c r="A94" t="s">
        <v>392</v>
      </c>
      <c r="B94" t="s">
        <v>402</v>
      </c>
      <c r="C94" t="e">
        <f>COUNTIFS(#REF!,A94)</f>
        <v>#REF!</v>
      </c>
      <c r="D94" t="e">
        <f>SUMIFS(#REF!,#REF!,$A94)</f>
        <v>#REF!</v>
      </c>
      <c r="E94" t="e">
        <f>SUMIFS(#REF!,#REF!,$A94)</f>
        <v>#REF!</v>
      </c>
      <c r="F94" t="e">
        <f>SUMIFS(#REF!,#REF!,$A94)</f>
        <v>#REF!</v>
      </c>
      <c r="G94" t="e">
        <f>SUMIFS(#REF!,#REF!,$A94)</f>
        <v>#REF!</v>
      </c>
      <c r="H94" t="e">
        <f>SUMIFS(#REF!,#REF!,$A94)</f>
        <v>#REF!</v>
      </c>
      <c r="I94" t="e">
        <f>SUMIFS(#REF!,#REF!,$A94)</f>
        <v>#REF!</v>
      </c>
    </row>
    <row r="95" spans="1:9" x14ac:dyDescent="0.3">
      <c r="A95" t="s">
        <v>246</v>
      </c>
      <c r="B95" t="s">
        <v>267</v>
      </c>
      <c r="C95" t="e">
        <f>COUNTIFS(#REF!,A95)</f>
        <v>#REF!</v>
      </c>
      <c r="D95" t="e">
        <f>SUMIFS(#REF!,#REF!,$A95)</f>
        <v>#REF!</v>
      </c>
      <c r="E95" t="e">
        <f>SUMIFS(#REF!,#REF!,$A95)</f>
        <v>#REF!</v>
      </c>
      <c r="F95" t="e">
        <f>SUMIFS(#REF!,#REF!,$A95)</f>
        <v>#REF!</v>
      </c>
      <c r="G95" t="e">
        <f>SUMIFS(#REF!,#REF!,$A95)</f>
        <v>#REF!</v>
      </c>
      <c r="H95" t="e">
        <f>SUMIFS(#REF!,#REF!,$A95)</f>
        <v>#REF!</v>
      </c>
      <c r="I95" t="e">
        <f>SUMIFS(#REF!,#REF!,$A95)</f>
        <v>#REF!</v>
      </c>
    </row>
    <row r="96" spans="1:9" x14ac:dyDescent="0.3">
      <c r="A96" t="s">
        <v>52</v>
      </c>
      <c r="B96" t="s">
        <v>51</v>
      </c>
      <c r="C96" t="e">
        <f>COUNTIFS(#REF!,A96)</f>
        <v>#REF!</v>
      </c>
      <c r="D96" t="e">
        <f>SUMIFS(#REF!,#REF!,$A96)</f>
        <v>#REF!</v>
      </c>
      <c r="E96" t="e">
        <f>SUMIFS(#REF!,#REF!,$A96)</f>
        <v>#REF!</v>
      </c>
      <c r="F96" t="e">
        <f>SUMIFS(#REF!,#REF!,$A96)</f>
        <v>#REF!</v>
      </c>
      <c r="G96" t="e">
        <f>SUMIFS(#REF!,#REF!,$A96)</f>
        <v>#REF!</v>
      </c>
      <c r="H96" t="e">
        <f>SUMIFS(#REF!,#REF!,$A96)</f>
        <v>#REF!</v>
      </c>
      <c r="I96" t="e">
        <f>SUMIFS(#REF!,#REF!,$A96)</f>
        <v>#REF!</v>
      </c>
    </row>
    <row r="97" spans="1:9" x14ac:dyDescent="0.3">
      <c r="A97" t="s">
        <v>286</v>
      </c>
      <c r="B97" t="s">
        <v>51</v>
      </c>
      <c r="C97" t="e">
        <f>COUNTIFS(#REF!,A97)</f>
        <v>#REF!</v>
      </c>
      <c r="D97" t="e">
        <f>SUMIFS(#REF!,#REF!,$A97)</f>
        <v>#REF!</v>
      </c>
      <c r="E97" t="e">
        <f>SUMIFS(#REF!,#REF!,$A97)</f>
        <v>#REF!</v>
      </c>
      <c r="F97" t="e">
        <f>SUMIFS(#REF!,#REF!,$A97)</f>
        <v>#REF!</v>
      </c>
      <c r="G97" t="e">
        <f>SUMIFS(#REF!,#REF!,$A97)</f>
        <v>#REF!</v>
      </c>
      <c r="H97" t="e">
        <f>SUMIFS(#REF!,#REF!,$A97)</f>
        <v>#REF!</v>
      </c>
      <c r="I97" t="e">
        <f>SUMIFS(#REF!,#REF!,$A97)</f>
        <v>#REF!</v>
      </c>
    </row>
    <row r="98" spans="1:9" x14ac:dyDescent="0.3">
      <c r="A98" t="s">
        <v>309</v>
      </c>
      <c r="B98" t="s">
        <v>293</v>
      </c>
      <c r="C98" t="e">
        <f>COUNTIFS(#REF!,A98)</f>
        <v>#REF!</v>
      </c>
      <c r="D98" t="e">
        <f>SUMIFS(#REF!,#REF!,$A98)</f>
        <v>#REF!</v>
      </c>
      <c r="E98" t="e">
        <f>SUMIFS(#REF!,#REF!,$A98)</f>
        <v>#REF!</v>
      </c>
      <c r="F98" t="e">
        <f>SUMIFS(#REF!,#REF!,$A98)</f>
        <v>#REF!</v>
      </c>
      <c r="G98" t="e">
        <f>SUMIFS(#REF!,#REF!,$A98)</f>
        <v>#REF!</v>
      </c>
      <c r="H98" t="e">
        <f>SUMIFS(#REF!,#REF!,$A98)</f>
        <v>#REF!</v>
      </c>
      <c r="I98" t="e">
        <f>SUMIFS(#REF!,#REF!,$A98)</f>
        <v>#REF!</v>
      </c>
    </row>
    <row r="99" spans="1:9" x14ac:dyDescent="0.3">
      <c r="A99" t="s">
        <v>115</v>
      </c>
      <c r="B99" t="s">
        <v>325</v>
      </c>
      <c r="C99" t="e">
        <f>COUNTIFS(#REF!,A99)</f>
        <v>#REF!</v>
      </c>
      <c r="D99" t="e">
        <f>SUMIFS(#REF!,#REF!,$A99)</f>
        <v>#REF!</v>
      </c>
      <c r="E99" t="e">
        <f>SUMIFS(#REF!,#REF!,$A99)</f>
        <v>#REF!</v>
      </c>
      <c r="F99" t="e">
        <f>SUMIFS(#REF!,#REF!,$A99)</f>
        <v>#REF!</v>
      </c>
      <c r="G99" t="e">
        <f>SUMIFS(#REF!,#REF!,$A99)</f>
        <v>#REF!</v>
      </c>
      <c r="H99" t="e">
        <f>SUMIFS(#REF!,#REF!,$A99)</f>
        <v>#REF!</v>
      </c>
      <c r="I99" t="e">
        <f>SUMIFS(#REF!,#REF!,$A99)</f>
        <v>#REF!</v>
      </c>
    </row>
    <row r="100" spans="1:9" x14ac:dyDescent="0.3">
      <c r="A100" t="s">
        <v>86</v>
      </c>
      <c r="B100" t="s">
        <v>86</v>
      </c>
      <c r="C100" t="e">
        <f>COUNTIFS(#REF!,A100)</f>
        <v>#REF!</v>
      </c>
      <c r="D100" t="e">
        <f>SUMIFS(#REF!,#REF!,$A100)</f>
        <v>#REF!</v>
      </c>
      <c r="E100" t="e">
        <f>SUMIFS(#REF!,#REF!,$A100)</f>
        <v>#REF!</v>
      </c>
      <c r="F100" t="e">
        <f>SUMIFS(#REF!,#REF!,$A100)</f>
        <v>#REF!</v>
      </c>
      <c r="G100" t="e">
        <f>SUMIFS(#REF!,#REF!,$A100)</f>
        <v>#REF!</v>
      </c>
      <c r="H100" t="e">
        <f>SUMIFS(#REF!,#REF!,$A100)</f>
        <v>#REF!</v>
      </c>
      <c r="I100" t="e">
        <f>SUMIFS(#REF!,#REF!,$A100)</f>
        <v>#REF!</v>
      </c>
    </row>
    <row r="101" spans="1:9" x14ac:dyDescent="0.3">
      <c r="A101" t="s">
        <v>83</v>
      </c>
      <c r="B101" t="s">
        <v>83</v>
      </c>
      <c r="C101" t="e">
        <f>COUNTIFS(#REF!,A101)</f>
        <v>#REF!</v>
      </c>
      <c r="D101" t="e">
        <f>SUMIFS(#REF!,#REF!,$A101)</f>
        <v>#REF!</v>
      </c>
      <c r="E101" t="e">
        <f>SUMIFS(#REF!,#REF!,$A101)</f>
        <v>#REF!</v>
      </c>
      <c r="F101" t="e">
        <f>SUMIFS(#REF!,#REF!,$A101)</f>
        <v>#REF!</v>
      </c>
      <c r="G101" t="e">
        <f>SUMIFS(#REF!,#REF!,$A101)</f>
        <v>#REF!</v>
      </c>
      <c r="H101" t="e">
        <f>SUMIFS(#REF!,#REF!,$A101)</f>
        <v>#REF!</v>
      </c>
      <c r="I101" t="e">
        <f>SUMIFS(#REF!,#REF!,$A101)</f>
        <v>#REF!</v>
      </c>
    </row>
    <row r="102" spans="1:9" x14ac:dyDescent="0.3">
      <c r="A102" t="s">
        <v>101</v>
      </c>
      <c r="B102" t="s">
        <v>1</v>
      </c>
      <c r="C102" t="e">
        <f>COUNTIFS(#REF!,A102)</f>
        <v>#REF!</v>
      </c>
      <c r="D102" t="e">
        <f>SUMIFS(#REF!,#REF!,$A102)</f>
        <v>#REF!</v>
      </c>
      <c r="E102" t="e">
        <f>SUMIFS(#REF!,#REF!,$A102)</f>
        <v>#REF!</v>
      </c>
      <c r="F102" t="e">
        <f>SUMIFS(#REF!,#REF!,$A102)</f>
        <v>#REF!</v>
      </c>
      <c r="G102" t="e">
        <f>SUMIFS(#REF!,#REF!,$A102)</f>
        <v>#REF!</v>
      </c>
      <c r="H102" t="e">
        <f>SUMIFS(#REF!,#REF!,$A102)</f>
        <v>#REF!</v>
      </c>
      <c r="I102" t="e">
        <f>SUMIFS(#REF!,#REF!,$A102)</f>
        <v>#REF!</v>
      </c>
    </row>
    <row r="103" spans="1:9" x14ac:dyDescent="0.3">
      <c r="A103" t="s">
        <v>292</v>
      </c>
      <c r="B103" t="s">
        <v>270</v>
      </c>
      <c r="C103" t="e">
        <f>COUNTIFS(#REF!,A103)</f>
        <v>#REF!</v>
      </c>
      <c r="D103" t="e">
        <f>SUMIFS(#REF!,#REF!,$A103)</f>
        <v>#REF!</v>
      </c>
      <c r="E103" t="e">
        <f>SUMIFS(#REF!,#REF!,$A103)</f>
        <v>#REF!</v>
      </c>
      <c r="F103" t="e">
        <f>SUMIFS(#REF!,#REF!,$A103)</f>
        <v>#REF!</v>
      </c>
      <c r="G103" t="e">
        <f>SUMIFS(#REF!,#REF!,$A103)</f>
        <v>#REF!</v>
      </c>
      <c r="H103" t="e">
        <f>SUMIFS(#REF!,#REF!,$A103)</f>
        <v>#REF!</v>
      </c>
      <c r="I103" t="e">
        <f>SUMIFS(#REF!,#REF!,$A103)</f>
        <v>#REF!</v>
      </c>
    </row>
    <row r="104" spans="1:9" x14ac:dyDescent="0.3">
      <c r="A104" t="s">
        <v>302</v>
      </c>
      <c r="B104" t="s">
        <v>271</v>
      </c>
      <c r="C104" t="e">
        <f>COUNTIFS(#REF!,A104)</f>
        <v>#REF!</v>
      </c>
      <c r="D104" t="e">
        <f>SUMIFS(#REF!,#REF!,$A104)</f>
        <v>#REF!</v>
      </c>
      <c r="E104" t="e">
        <f>SUMIFS(#REF!,#REF!,$A104)</f>
        <v>#REF!</v>
      </c>
      <c r="F104" t="e">
        <f>SUMIFS(#REF!,#REF!,$A104)</f>
        <v>#REF!</v>
      </c>
      <c r="G104" t="e">
        <f>SUMIFS(#REF!,#REF!,$A104)</f>
        <v>#REF!</v>
      </c>
      <c r="H104" t="e">
        <f>SUMIFS(#REF!,#REF!,$A104)</f>
        <v>#REF!</v>
      </c>
      <c r="I104" t="e">
        <f>SUMIFS(#REF!,#REF!,$A104)</f>
        <v>#REF!</v>
      </c>
    </row>
    <row r="105" spans="1:9" x14ac:dyDescent="0.3">
      <c r="A105" t="s">
        <v>78</v>
      </c>
      <c r="B105" t="s">
        <v>78</v>
      </c>
      <c r="C105" t="e">
        <f>COUNTIFS(#REF!,A105)</f>
        <v>#REF!</v>
      </c>
      <c r="D105" t="e">
        <f>SUMIFS(#REF!,#REF!,$A105)</f>
        <v>#REF!</v>
      </c>
      <c r="E105" t="e">
        <f>SUMIFS(#REF!,#REF!,$A105)</f>
        <v>#REF!</v>
      </c>
      <c r="F105" t="e">
        <f>SUMIFS(#REF!,#REF!,$A105)</f>
        <v>#REF!</v>
      </c>
      <c r="G105" t="e">
        <f>SUMIFS(#REF!,#REF!,$A105)</f>
        <v>#REF!</v>
      </c>
      <c r="H105" t="e">
        <f>SUMIFS(#REF!,#REF!,$A105)</f>
        <v>#REF!</v>
      </c>
      <c r="I105" t="e">
        <f>SUMIFS(#REF!,#REF!,$A105)</f>
        <v>#REF!</v>
      </c>
    </row>
    <row r="106" spans="1:9" x14ac:dyDescent="0.3">
      <c r="A106" t="s">
        <v>81</v>
      </c>
      <c r="B106" t="s">
        <v>1</v>
      </c>
      <c r="C106" t="e">
        <f>COUNTIFS(#REF!,A106)</f>
        <v>#REF!</v>
      </c>
      <c r="D106" t="e">
        <f>SUMIFS(#REF!,#REF!,$A106)</f>
        <v>#REF!</v>
      </c>
      <c r="E106" t="e">
        <f>SUMIFS(#REF!,#REF!,$A106)</f>
        <v>#REF!</v>
      </c>
      <c r="F106" t="e">
        <f>SUMIFS(#REF!,#REF!,$A106)</f>
        <v>#REF!</v>
      </c>
      <c r="G106" t="e">
        <f>SUMIFS(#REF!,#REF!,$A106)</f>
        <v>#REF!</v>
      </c>
      <c r="H106" t="e">
        <f>SUMIFS(#REF!,#REF!,$A106)</f>
        <v>#REF!</v>
      </c>
      <c r="I106" t="e">
        <f>SUMIFS(#REF!,#REF!,$A106)</f>
        <v>#REF!</v>
      </c>
    </row>
    <row r="107" spans="1:9" x14ac:dyDescent="0.3">
      <c r="A107" t="s">
        <v>44</v>
      </c>
      <c r="B107" t="s">
        <v>264</v>
      </c>
      <c r="C107" t="e">
        <f>COUNTIFS(#REF!,A107)</f>
        <v>#REF!</v>
      </c>
      <c r="D107" t="e">
        <f>SUMIFS(#REF!,#REF!,$A107)</f>
        <v>#REF!</v>
      </c>
      <c r="E107" t="e">
        <f>SUMIFS(#REF!,#REF!,$A107)</f>
        <v>#REF!</v>
      </c>
      <c r="F107" t="e">
        <f>SUMIFS(#REF!,#REF!,$A107)</f>
        <v>#REF!</v>
      </c>
      <c r="G107" t="e">
        <f>SUMIFS(#REF!,#REF!,$A107)</f>
        <v>#REF!</v>
      </c>
      <c r="H107" t="e">
        <f>SUMIFS(#REF!,#REF!,$A107)</f>
        <v>#REF!</v>
      </c>
      <c r="I107" t="e">
        <f>SUMIFS(#REF!,#REF!,$A107)</f>
        <v>#REF!</v>
      </c>
    </row>
    <row r="108" spans="1:9" x14ac:dyDescent="0.3">
      <c r="A108" t="s">
        <v>398</v>
      </c>
      <c r="B108" t="s">
        <v>384</v>
      </c>
      <c r="C108" t="e">
        <f>COUNTIFS(#REF!,A108)</f>
        <v>#REF!</v>
      </c>
      <c r="D108" t="e">
        <f>SUMIFS(#REF!,#REF!,$A108)</f>
        <v>#REF!</v>
      </c>
      <c r="E108" t="e">
        <f>SUMIFS(#REF!,#REF!,$A108)</f>
        <v>#REF!</v>
      </c>
      <c r="F108" t="e">
        <f>SUMIFS(#REF!,#REF!,$A108)</f>
        <v>#REF!</v>
      </c>
      <c r="G108" t="e">
        <f>SUMIFS(#REF!,#REF!,$A108)</f>
        <v>#REF!</v>
      </c>
      <c r="H108" t="e">
        <f>SUMIFS(#REF!,#REF!,$A108)</f>
        <v>#REF!</v>
      </c>
      <c r="I108" t="e">
        <f>SUMIFS(#REF!,#REF!,$A108)</f>
        <v>#REF!</v>
      </c>
    </row>
    <row r="109" spans="1:9" x14ac:dyDescent="0.3">
      <c r="A109" t="s">
        <v>35</v>
      </c>
      <c r="B109" t="s">
        <v>35</v>
      </c>
      <c r="C109" t="e">
        <f>COUNTIFS(#REF!,A109)</f>
        <v>#REF!</v>
      </c>
      <c r="D109" t="e">
        <f>SUMIFS(#REF!,#REF!,$A109)</f>
        <v>#REF!</v>
      </c>
      <c r="E109" t="e">
        <f>SUMIFS(#REF!,#REF!,$A109)</f>
        <v>#REF!</v>
      </c>
      <c r="F109" t="e">
        <f>SUMIFS(#REF!,#REF!,$A109)</f>
        <v>#REF!</v>
      </c>
      <c r="G109" t="e">
        <f>SUMIFS(#REF!,#REF!,$A109)</f>
        <v>#REF!</v>
      </c>
      <c r="H109" t="e">
        <f>SUMIFS(#REF!,#REF!,$A109)</f>
        <v>#REF!</v>
      </c>
      <c r="I109" t="e">
        <f>SUMIFS(#REF!,#REF!,$A109)</f>
        <v>#REF!</v>
      </c>
    </row>
    <row r="110" spans="1:9" x14ac:dyDescent="0.3">
      <c r="A110" t="s">
        <v>390</v>
      </c>
      <c r="B110" t="s">
        <v>270</v>
      </c>
      <c r="C110" t="e">
        <f>COUNTIFS(#REF!,A110)</f>
        <v>#REF!</v>
      </c>
      <c r="D110" t="e">
        <f>SUMIFS(#REF!,#REF!,$A110)</f>
        <v>#REF!</v>
      </c>
      <c r="E110" t="e">
        <f>SUMIFS(#REF!,#REF!,$A110)</f>
        <v>#REF!</v>
      </c>
      <c r="F110" t="e">
        <f>SUMIFS(#REF!,#REF!,$A110)</f>
        <v>#REF!</v>
      </c>
      <c r="G110" t="e">
        <f>SUMIFS(#REF!,#REF!,$A110)</f>
        <v>#REF!</v>
      </c>
      <c r="H110" t="e">
        <f>SUMIFS(#REF!,#REF!,$A110)</f>
        <v>#REF!</v>
      </c>
      <c r="I110" t="e">
        <f>SUMIFS(#REF!,#REF!,$A110)</f>
        <v>#REF!</v>
      </c>
    </row>
    <row r="111" spans="1:9" x14ac:dyDescent="0.3">
      <c r="A111" t="s">
        <v>391</v>
      </c>
      <c r="B111" t="s">
        <v>270</v>
      </c>
      <c r="C111" t="e">
        <f>COUNTIFS(#REF!,A111)</f>
        <v>#REF!</v>
      </c>
      <c r="D111" t="e">
        <f>SUMIFS(#REF!,#REF!,$A111)</f>
        <v>#REF!</v>
      </c>
      <c r="E111" t="e">
        <f>SUMIFS(#REF!,#REF!,$A111)</f>
        <v>#REF!</v>
      </c>
      <c r="F111" t="e">
        <f>SUMIFS(#REF!,#REF!,$A111)</f>
        <v>#REF!</v>
      </c>
      <c r="G111" t="e">
        <f>SUMIFS(#REF!,#REF!,$A111)</f>
        <v>#REF!</v>
      </c>
      <c r="H111" t="e">
        <f>SUMIFS(#REF!,#REF!,$A111)</f>
        <v>#REF!</v>
      </c>
      <c r="I111" t="e">
        <f>SUMIFS(#REF!,#REF!,$A111)</f>
        <v>#REF!</v>
      </c>
    </row>
    <row r="112" spans="1:9" x14ac:dyDescent="0.3">
      <c r="A112" t="s">
        <v>77</v>
      </c>
      <c r="B112" t="s">
        <v>404</v>
      </c>
      <c r="C112" t="e">
        <f>COUNTIFS(#REF!,A112)</f>
        <v>#REF!</v>
      </c>
      <c r="D112" t="e">
        <f>SUMIFS(#REF!,#REF!,$A112)</f>
        <v>#REF!</v>
      </c>
      <c r="E112" t="e">
        <f>SUMIFS(#REF!,#REF!,$A112)</f>
        <v>#REF!</v>
      </c>
      <c r="F112" t="e">
        <f>SUMIFS(#REF!,#REF!,$A112)</f>
        <v>#REF!</v>
      </c>
      <c r="G112" t="e">
        <f>SUMIFS(#REF!,#REF!,$A112)</f>
        <v>#REF!</v>
      </c>
      <c r="H112" t="e">
        <f>SUMIFS(#REF!,#REF!,$A112)</f>
        <v>#REF!</v>
      </c>
      <c r="I112" t="e">
        <f>SUMIFS(#REF!,#REF!,$A112)</f>
        <v>#REF!</v>
      </c>
    </row>
    <row r="113" spans="1:9" x14ac:dyDescent="0.3">
      <c r="A113" t="s">
        <v>110</v>
      </c>
      <c r="B113" t="s">
        <v>1</v>
      </c>
      <c r="C113" t="e">
        <f>COUNTIFS(#REF!,A113)</f>
        <v>#REF!</v>
      </c>
      <c r="D113" t="e">
        <f>SUMIFS(#REF!,#REF!,$A113)</f>
        <v>#REF!</v>
      </c>
      <c r="E113" t="e">
        <f>SUMIFS(#REF!,#REF!,$A113)</f>
        <v>#REF!</v>
      </c>
      <c r="F113" t="e">
        <f>SUMIFS(#REF!,#REF!,$A113)</f>
        <v>#REF!</v>
      </c>
      <c r="G113" t="e">
        <f>SUMIFS(#REF!,#REF!,$A113)</f>
        <v>#REF!</v>
      </c>
      <c r="H113" t="e">
        <f>SUMIFS(#REF!,#REF!,$A113)</f>
        <v>#REF!</v>
      </c>
      <c r="I113" t="e">
        <f>SUMIFS(#REF!,#REF!,$A113)</f>
        <v>#REF!</v>
      </c>
    </row>
    <row r="114" spans="1:9" x14ac:dyDescent="0.3">
      <c r="A114" t="s">
        <v>377</v>
      </c>
      <c r="B114" t="s">
        <v>1</v>
      </c>
      <c r="C114" t="e">
        <f>COUNTIFS(#REF!,A114)</f>
        <v>#REF!</v>
      </c>
      <c r="D114" t="e">
        <f>SUMIFS(#REF!,#REF!,$A114)</f>
        <v>#REF!</v>
      </c>
      <c r="E114" t="e">
        <f>SUMIFS(#REF!,#REF!,$A114)</f>
        <v>#REF!</v>
      </c>
      <c r="F114" t="e">
        <f>SUMIFS(#REF!,#REF!,$A114)</f>
        <v>#REF!</v>
      </c>
      <c r="G114" t="e">
        <f>SUMIFS(#REF!,#REF!,$A114)</f>
        <v>#REF!</v>
      </c>
      <c r="H114" t="e">
        <f>SUMIFS(#REF!,#REF!,$A114)</f>
        <v>#REF!</v>
      </c>
      <c r="I114" t="e">
        <f>SUMIFS(#REF!,#REF!,$A114)</f>
        <v>#REF!</v>
      </c>
    </row>
    <row r="115" spans="1:9" x14ac:dyDescent="0.3">
      <c r="A115" t="s">
        <v>272</v>
      </c>
      <c r="B115" t="s">
        <v>90</v>
      </c>
      <c r="C115" t="e">
        <f>COUNTIFS(#REF!,A115)</f>
        <v>#REF!</v>
      </c>
      <c r="D115" t="e">
        <f>SUMIFS(#REF!,#REF!,$A115)</f>
        <v>#REF!</v>
      </c>
      <c r="E115" t="e">
        <f>SUMIFS(#REF!,#REF!,$A115)</f>
        <v>#REF!</v>
      </c>
      <c r="F115" t="e">
        <f>SUMIFS(#REF!,#REF!,$A115)</f>
        <v>#REF!</v>
      </c>
      <c r="G115" t="e">
        <f>SUMIFS(#REF!,#REF!,$A115)</f>
        <v>#REF!</v>
      </c>
      <c r="H115" t="e">
        <f>SUMIFS(#REF!,#REF!,$A115)</f>
        <v>#REF!</v>
      </c>
      <c r="I115" t="e">
        <f>SUMIFS(#REF!,#REF!,$A115)</f>
        <v>#REF!</v>
      </c>
    </row>
    <row r="116" spans="1:9" x14ac:dyDescent="0.3">
      <c r="A116" t="s">
        <v>90</v>
      </c>
      <c r="B116" t="s">
        <v>90</v>
      </c>
      <c r="C116" t="e">
        <f>COUNTIFS(#REF!,A116)</f>
        <v>#REF!</v>
      </c>
      <c r="D116" t="e">
        <f>SUMIFS(#REF!,#REF!,$A116)</f>
        <v>#REF!</v>
      </c>
      <c r="E116" t="e">
        <f>SUMIFS(#REF!,#REF!,$A116)</f>
        <v>#REF!</v>
      </c>
      <c r="F116" t="e">
        <f>SUMIFS(#REF!,#REF!,$A116)</f>
        <v>#REF!</v>
      </c>
      <c r="G116" t="e">
        <f>SUMIFS(#REF!,#REF!,$A116)</f>
        <v>#REF!</v>
      </c>
      <c r="H116" t="e">
        <f>SUMIFS(#REF!,#REF!,$A116)</f>
        <v>#REF!</v>
      </c>
      <c r="I116" t="e">
        <f>SUMIFS(#REF!,#REF!,$A116)</f>
        <v>#REF!</v>
      </c>
    </row>
    <row r="117" spans="1:9" x14ac:dyDescent="0.3">
      <c r="A117" t="s">
        <v>266</v>
      </c>
      <c r="B117" t="s">
        <v>266</v>
      </c>
      <c r="C117" t="e">
        <f>COUNTIFS(#REF!,A117)</f>
        <v>#REF!</v>
      </c>
      <c r="D117" t="e">
        <f>SUMIFS(#REF!,#REF!,$A117)</f>
        <v>#REF!</v>
      </c>
      <c r="E117" t="e">
        <f>SUMIFS(#REF!,#REF!,$A117)</f>
        <v>#REF!</v>
      </c>
      <c r="F117" t="e">
        <f>SUMIFS(#REF!,#REF!,$A117)</f>
        <v>#REF!</v>
      </c>
      <c r="G117" t="e">
        <f>SUMIFS(#REF!,#REF!,$A117)</f>
        <v>#REF!</v>
      </c>
      <c r="H117" t="e">
        <f>SUMIFS(#REF!,#REF!,$A117)</f>
        <v>#REF!</v>
      </c>
      <c r="I117" t="e">
        <f>SUMIFS(#REF!,#REF!,$A117)</f>
        <v>#REF!</v>
      </c>
    </row>
    <row r="118" spans="1:9" x14ac:dyDescent="0.3">
      <c r="A118" t="s">
        <v>318</v>
      </c>
      <c r="B118" t="s">
        <v>394</v>
      </c>
      <c r="C118" t="e">
        <f>COUNTIFS(#REF!,A118)</f>
        <v>#REF!</v>
      </c>
      <c r="D118" t="e">
        <f>SUMIFS(#REF!,#REF!,$A118)</f>
        <v>#REF!</v>
      </c>
      <c r="E118" t="e">
        <f>SUMIFS(#REF!,#REF!,$A118)</f>
        <v>#REF!</v>
      </c>
      <c r="F118" t="e">
        <f>SUMIFS(#REF!,#REF!,$A118)</f>
        <v>#REF!</v>
      </c>
      <c r="G118" t="e">
        <f>SUMIFS(#REF!,#REF!,$A118)</f>
        <v>#REF!</v>
      </c>
      <c r="H118" t="e">
        <f>SUMIFS(#REF!,#REF!,$A118)</f>
        <v>#REF!</v>
      </c>
      <c r="I118" t="e">
        <f>SUMIFS(#REF!,#REF!,$A118)</f>
        <v>#REF!</v>
      </c>
    </row>
    <row r="119" spans="1:9" x14ac:dyDescent="0.3">
      <c r="A119" t="s">
        <v>280</v>
      </c>
      <c r="B119" t="s">
        <v>394</v>
      </c>
      <c r="C119" t="e">
        <f>COUNTIFS(#REF!,A119)</f>
        <v>#REF!</v>
      </c>
      <c r="D119" t="e">
        <f>SUMIFS(#REF!,#REF!,$A119)</f>
        <v>#REF!</v>
      </c>
      <c r="E119" t="e">
        <f>SUMIFS(#REF!,#REF!,$A119)</f>
        <v>#REF!</v>
      </c>
      <c r="F119" t="e">
        <f>SUMIFS(#REF!,#REF!,$A119)</f>
        <v>#REF!</v>
      </c>
      <c r="G119" t="e">
        <f>SUMIFS(#REF!,#REF!,$A119)</f>
        <v>#REF!</v>
      </c>
      <c r="H119" t="e">
        <f>SUMIFS(#REF!,#REF!,$A119)</f>
        <v>#REF!</v>
      </c>
      <c r="I119" t="e">
        <f>SUMIFS(#REF!,#REF!,$A119)</f>
        <v>#REF!</v>
      </c>
    </row>
    <row r="120" spans="1:9" x14ac:dyDescent="0.3">
      <c r="A120" t="s">
        <v>394</v>
      </c>
      <c r="B120" t="s">
        <v>394</v>
      </c>
      <c r="C120" t="e">
        <f>COUNTIFS(#REF!,A120)</f>
        <v>#REF!</v>
      </c>
      <c r="D120" t="e">
        <f>SUMIFS(#REF!,#REF!,$A120)</f>
        <v>#REF!</v>
      </c>
      <c r="E120" t="e">
        <f>SUMIFS(#REF!,#REF!,$A120)</f>
        <v>#REF!</v>
      </c>
      <c r="F120" t="e">
        <f>SUMIFS(#REF!,#REF!,$A120)</f>
        <v>#REF!</v>
      </c>
      <c r="G120" t="e">
        <f>SUMIFS(#REF!,#REF!,$A120)</f>
        <v>#REF!</v>
      </c>
      <c r="H120" t="e">
        <f>SUMIFS(#REF!,#REF!,$A120)</f>
        <v>#REF!</v>
      </c>
      <c r="I120" t="e">
        <f>SUMIFS(#REF!,#REF!,$A120)</f>
        <v>#REF!</v>
      </c>
    </row>
    <row r="121" spans="1:9" x14ac:dyDescent="0.3">
      <c r="A121" t="s">
        <v>113</v>
      </c>
      <c r="B121" t="s">
        <v>113</v>
      </c>
      <c r="C121" t="e">
        <f>COUNTIFS(#REF!,A121)</f>
        <v>#REF!</v>
      </c>
      <c r="D121" t="e">
        <f>SUMIFS(#REF!,#REF!,$A121)</f>
        <v>#REF!</v>
      </c>
      <c r="E121" t="e">
        <f>SUMIFS(#REF!,#REF!,$A121)</f>
        <v>#REF!</v>
      </c>
      <c r="F121" t="e">
        <f>SUMIFS(#REF!,#REF!,$A121)</f>
        <v>#REF!</v>
      </c>
      <c r="G121" t="e">
        <f>SUMIFS(#REF!,#REF!,$A121)</f>
        <v>#REF!</v>
      </c>
      <c r="H121" t="e">
        <f>SUMIFS(#REF!,#REF!,$A121)</f>
        <v>#REF!</v>
      </c>
      <c r="I121" t="e">
        <f>SUMIFS(#REF!,#REF!,$A121)</f>
        <v>#REF!</v>
      </c>
    </row>
    <row r="122" spans="1:9" x14ac:dyDescent="0.3">
      <c r="A122" t="s">
        <v>98</v>
      </c>
      <c r="B122" t="s">
        <v>98</v>
      </c>
      <c r="C122" t="e">
        <f>COUNTIFS(#REF!,A122)</f>
        <v>#REF!</v>
      </c>
      <c r="D122" t="e">
        <f>SUMIFS(#REF!,#REF!,$A122)</f>
        <v>#REF!</v>
      </c>
      <c r="E122" t="e">
        <f>SUMIFS(#REF!,#REF!,$A122)</f>
        <v>#REF!</v>
      </c>
      <c r="F122" t="e">
        <f>SUMIFS(#REF!,#REF!,$A122)</f>
        <v>#REF!</v>
      </c>
      <c r="G122" t="e">
        <f>SUMIFS(#REF!,#REF!,$A122)</f>
        <v>#REF!</v>
      </c>
      <c r="H122" t="e">
        <f>SUMIFS(#REF!,#REF!,$A122)</f>
        <v>#REF!</v>
      </c>
      <c r="I122" t="e">
        <f>SUMIFS(#REF!,#REF!,$A122)</f>
        <v>#REF!</v>
      </c>
    </row>
    <row r="123" spans="1:9" x14ac:dyDescent="0.3">
      <c r="A123" t="s">
        <v>117</v>
      </c>
      <c r="B123" t="s">
        <v>117</v>
      </c>
      <c r="C123" t="e">
        <f>COUNTIFS(#REF!,A123)</f>
        <v>#REF!</v>
      </c>
      <c r="D123" t="e">
        <f>SUMIFS(#REF!,#REF!,$A123)</f>
        <v>#REF!</v>
      </c>
      <c r="E123" t="e">
        <f>SUMIFS(#REF!,#REF!,$A123)</f>
        <v>#REF!</v>
      </c>
      <c r="F123" t="e">
        <f>SUMIFS(#REF!,#REF!,$A123)</f>
        <v>#REF!</v>
      </c>
      <c r="G123" t="e">
        <f>SUMIFS(#REF!,#REF!,$A123)</f>
        <v>#REF!</v>
      </c>
      <c r="H123" t="e">
        <f>SUMIFS(#REF!,#REF!,$A123)</f>
        <v>#REF!</v>
      </c>
      <c r="I123" t="e">
        <f>SUMIFS(#REF!,#REF!,$A123)</f>
        <v>#REF!</v>
      </c>
    </row>
    <row r="124" spans="1:9" x14ac:dyDescent="0.3">
      <c r="A124" t="s">
        <v>289</v>
      </c>
      <c r="B124" t="s">
        <v>289</v>
      </c>
      <c r="C124" t="e">
        <f>COUNTIFS(#REF!,A124)</f>
        <v>#REF!</v>
      </c>
      <c r="D124" t="e">
        <f>SUMIFS(#REF!,#REF!,$A124)</f>
        <v>#REF!</v>
      </c>
      <c r="E124" t="e">
        <f>SUMIFS(#REF!,#REF!,$A124)</f>
        <v>#REF!</v>
      </c>
      <c r="F124" t="e">
        <f>SUMIFS(#REF!,#REF!,$A124)</f>
        <v>#REF!</v>
      </c>
      <c r="G124" t="e">
        <f>SUMIFS(#REF!,#REF!,$A124)</f>
        <v>#REF!</v>
      </c>
      <c r="H124" t="e">
        <f>SUMIFS(#REF!,#REF!,$A124)</f>
        <v>#REF!</v>
      </c>
      <c r="I124" t="e">
        <f>SUMIFS(#REF!,#REF!,$A124)</f>
        <v>#REF!</v>
      </c>
    </row>
    <row r="125" spans="1:9" x14ac:dyDescent="0.3">
      <c r="A125" t="s">
        <v>274</v>
      </c>
      <c r="B125" t="s">
        <v>90</v>
      </c>
      <c r="C125" t="e">
        <f>COUNTIFS(#REF!,A125)</f>
        <v>#REF!</v>
      </c>
      <c r="D125" t="e">
        <f>SUMIFS(#REF!,#REF!,$A125)</f>
        <v>#REF!</v>
      </c>
      <c r="E125" t="e">
        <f>SUMIFS(#REF!,#REF!,$A125)</f>
        <v>#REF!</v>
      </c>
      <c r="F125" t="e">
        <f>SUMIFS(#REF!,#REF!,$A125)</f>
        <v>#REF!</v>
      </c>
      <c r="G125" t="e">
        <f>SUMIFS(#REF!,#REF!,$A125)</f>
        <v>#REF!</v>
      </c>
      <c r="H125" t="e">
        <f>SUMIFS(#REF!,#REF!,$A125)</f>
        <v>#REF!</v>
      </c>
      <c r="I125" t="e">
        <f>SUMIFS(#REF!,#REF!,$A125)</f>
        <v>#REF!</v>
      </c>
    </row>
    <row r="126" spans="1:9" x14ac:dyDescent="0.3">
      <c r="A126" t="s">
        <v>312</v>
      </c>
      <c r="B126" t="s">
        <v>403</v>
      </c>
      <c r="C126" t="e">
        <f>COUNTIFS(#REF!,A126)</f>
        <v>#REF!</v>
      </c>
      <c r="D126" t="e">
        <f>SUMIFS(#REF!,#REF!,$A126)</f>
        <v>#REF!</v>
      </c>
      <c r="E126" t="e">
        <f>SUMIFS(#REF!,#REF!,$A126)</f>
        <v>#REF!</v>
      </c>
      <c r="F126" t="e">
        <f>SUMIFS(#REF!,#REF!,$A126)</f>
        <v>#REF!</v>
      </c>
      <c r="G126" t="e">
        <f>SUMIFS(#REF!,#REF!,$A126)</f>
        <v>#REF!</v>
      </c>
      <c r="H126" t="e">
        <f>SUMIFS(#REF!,#REF!,$A126)</f>
        <v>#REF!</v>
      </c>
      <c r="I126" t="e">
        <f>SUMIFS(#REF!,#REF!,$A126)</f>
        <v>#REF!</v>
      </c>
    </row>
    <row r="127" spans="1:9" x14ac:dyDescent="0.3">
      <c r="A127" t="s">
        <v>291</v>
      </c>
      <c r="B127" t="s">
        <v>113</v>
      </c>
      <c r="C127" t="e">
        <f>COUNTIFS(#REF!,A127)</f>
        <v>#REF!</v>
      </c>
      <c r="D127" t="e">
        <f>SUMIFS(#REF!,#REF!,$A127)</f>
        <v>#REF!</v>
      </c>
      <c r="E127" t="e">
        <f>SUMIFS(#REF!,#REF!,$A127)</f>
        <v>#REF!</v>
      </c>
      <c r="F127" t="e">
        <f>SUMIFS(#REF!,#REF!,$A127)</f>
        <v>#REF!</v>
      </c>
      <c r="G127" t="e">
        <f>SUMIFS(#REF!,#REF!,$A127)</f>
        <v>#REF!</v>
      </c>
      <c r="H127" t="e">
        <f>SUMIFS(#REF!,#REF!,$A127)</f>
        <v>#REF!</v>
      </c>
      <c r="I127" t="e">
        <f>SUMIFS(#REF!,#REF!,$A127)</f>
        <v>#REF!</v>
      </c>
    </row>
    <row r="128" spans="1:9" x14ac:dyDescent="0.3">
      <c r="A128" t="s">
        <v>97</v>
      </c>
      <c r="B128" t="s">
        <v>404</v>
      </c>
      <c r="C128" t="e">
        <f>COUNTIFS(#REF!,A128)</f>
        <v>#REF!</v>
      </c>
      <c r="D128" t="e">
        <f>SUMIFS(#REF!,#REF!,$A128)</f>
        <v>#REF!</v>
      </c>
      <c r="E128" t="e">
        <f>SUMIFS(#REF!,#REF!,$A128)</f>
        <v>#REF!</v>
      </c>
      <c r="F128" t="e">
        <f>SUMIFS(#REF!,#REF!,$A128)</f>
        <v>#REF!</v>
      </c>
      <c r="G128" t="e">
        <f>SUMIFS(#REF!,#REF!,$A128)</f>
        <v>#REF!</v>
      </c>
      <c r="H128" t="e">
        <f>SUMIFS(#REF!,#REF!,$A128)</f>
        <v>#REF!</v>
      </c>
      <c r="I128" t="e">
        <f>SUMIFS(#REF!,#REF!,$A128)</f>
        <v>#REF!</v>
      </c>
    </row>
    <row r="129" spans="1:9" x14ac:dyDescent="0.3">
      <c r="A129" t="s">
        <v>56</v>
      </c>
      <c r="B129" t="s">
        <v>256</v>
      </c>
      <c r="C129" t="e">
        <f>COUNTIFS(#REF!,A129)</f>
        <v>#REF!</v>
      </c>
      <c r="D129" t="e">
        <f>SUMIFS(#REF!,#REF!,$A129)</f>
        <v>#REF!</v>
      </c>
      <c r="E129" t="e">
        <f>SUMIFS(#REF!,#REF!,$A129)</f>
        <v>#REF!</v>
      </c>
      <c r="F129" t="e">
        <f>SUMIFS(#REF!,#REF!,$A129)</f>
        <v>#REF!</v>
      </c>
      <c r="G129" t="e">
        <f>SUMIFS(#REF!,#REF!,$A129)</f>
        <v>#REF!</v>
      </c>
      <c r="H129" t="e">
        <f>SUMIFS(#REF!,#REF!,$A129)</f>
        <v>#REF!</v>
      </c>
      <c r="I129" t="e">
        <f>SUMIFS(#REF!,#REF!,$A129)</f>
        <v>#REF!</v>
      </c>
    </row>
    <row r="130" spans="1:9" x14ac:dyDescent="0.3">
      <c r="A130" t="s">
        <v>304</v>
      </c>
      <c r="B130" t="s">
        <v>266</v>
      </c>
      <c r="C130" t="e">
        <f>COUNTIFS(#REF!,A130)</f>
        <v>#REF!</v>
      </c>
      <c r="D130" t="e">
        <f>SUMIFS(#REF!,#REF!,$A130)</f>
        <v>#REF!</v>
      </c>
      <c r="E130" t="e">
        <f>SUMIFS(#REF!,#REF!,$A130)</f>
        <v>#REF!</v>
      </c>
      <c r="F130" t="e">
        <f>SUMIFS(#REF!,#REF!,$A130)</f>
        <v>#REF!</v>
      </c>
      <c r="G130" t="e">
        <f>SUMIFS(#REF!,#REF!,$A130)</f>
        <v>#REF!</v>
      </c>
      <c r="H130" t="e">
        <f>SUMIFS(#REF!,#REF!,$A130)</f>
        <v>#REF!</v>
      </c>
      <c r="I130" t="e">
        <f>SUMIFS(#REF!,#REF!,$A130)</f>
        <v>#REF!</v>
      </c>
    </row>
    <row r="131" spans="1:9" x14ac:dyDescent="0.3">
      <c r="A131" t="s">
        <v>295</v>
      </c>
      <c r="B131" t="s">
        <v>117</v>
      </c>
      <c r="C131" t="e">
        <f>COUNTIFS(#REF!,A131)</f>
        <v>#REF!</v>
      </c>
      <c r="D131" t="e">
        <f>SUMIFS(#REF!,#REF!,$A131)</f>
        <v>#REF!</v>
      </c>
      <c r="E131" t="e">
        <f>SUMIFS(#REF!,#REF!,$A131)</f>
        <v>#REF!</v>
      </c>
      <c r="F131" t="e">
        <f>SUMIFS(#REF!,#REF!,$A131)</f>
        <v>#REF!</v>
      </c>
      <c r="G131" t="e">
        <f>SUMIFS(#REF!,#REF!,$A131)</f>
        <v>#REF!</v>
      </c>
      <c r="H131" t="e">
        <f>SUMIFS(#REF!,#REF!,$A131)</f>
        <v>#REF!</v>
      </c>
      <c r="I131" t="e">
        <f>SUMIFS(#REF!,#REF!,$A131)</f>
        <v>#REF!</v>
      </c>
    </row>
    <row r="132" spans="1:9" x14ac:dyDescent="0.3">
      <c r="A132" t="s">
        <v>108</v>
      </c>
      <c r="B132" t="s">
        <v>108</v>
      </c>
      <c r="C132" t="e">
        <f>COUNTIFS(#REF!,A132)</f>
        <v>#REF!</v>
      </c>
      <c r="D132" t="e">
        <f>SUMIFS(#REF!,#REF!,$A132)</f>
        <v>#REF!</v>
      </c>
      <c r="E132" t="e">
        <f>SUMIFS(#REF!,#REF!,$A132)</f>
        <v>#REF!</v>
      </c>
      <c r="F132" t="e">
        <f>SUMIFS(#REF!,#REF!,$A132)</f>
        <v>#REF!</v>
      </c>
      <c r="G132" t="e">
        <f>SUMIFS(#REF!,#REF!,$A132)</f>
        <v>#REF!</v>
      </c>
      <c r="H132" t="e">
        <f>SUMIFS(#REF!,#REF!,$A132)</f>
        <v>#REF!</v>
      </c>
      <c r="I132" t="e">
        <f>SUMIFS(#REF!,#REF!,$A132)</f>
        <v>#REF!</v>
      </c>
    </row>
    <row r="133" spans="1:9" x14ac:dyDescent="0.3">
      <c r="A133" t="s">
        <v>104</v>
      </c>
      <c r="B133" t="s">
        <v>102</v>
      </c>
      <c r="C133" t="e">
        <f>COUNTIFS(#REF!,A133)</f>
        <v>#REF!</v>
      </c>
      <c r="D133" t="e">
        <f>SUMIFS(#REF!,#REF!,$A133)</f>
        <v>#REF!</v>
      </c>
      <c r="E133" t="e">
        <f>SUMIFS(#REF!,#REF!,$A133)</f>
        <v>#REF!</v>
      </c>
      <c r="F133" t="e">
        <f>SUMIFS(#REF!,#REF!,$A133)</f>
        <v>#REF!</v>
      </c>
      <c r="G133" t="e">
        <f>SUMIFS(#REF!,#REF!,$A133)</f>
        <v>#REF!</v>
      </c>
      <c r="H133" t="e">
        <f>SUMIFS(#REF!,#REF!,$A133)</f>
        <v>#REF!</v>
      </c>
      <c r="I133" t="e">
        <f>SUMIFS(#REF!,#REF!,$A133)</f>
        <v>#REF!</v>
      </c>
    </row>
    <row r="134" spans="1:9" x14ac:dyDescent="0.3">
      <c r="A134" t="s">
        <v>310</v>
      </c>
      <c r="B134" t="s">
        <v>405</v>
      </c>
      <c r="C134" t="e">
        <f>COUNTIFS(#REF!,A134)</f>
        <v>#REF!</v>
      </c>
      <c r="D134" t="e">
        <f>SUMIFS(#REF!,#REF!,$A134)</f>
        <v>#REF!</v>
      </c>
      <c r="E134" t="e">
        <f>SUMIFS(#REF!,#REF!,$A134)</f>
        <v>#REF!</v>
      </c>
      <c r="F134" t="e">
        <f>SUMIFS(#REF!,#REF!,$A134)</f>
        <v>#REF!</v>
      </c>
      <c r="G134" t="e">
        <f>SUMIFS(#REF!,#REF!,$A134)</f>
        <v>#REF!</v>
      </c>
      <c r="H134" t="e">
        <f>SUMIFS(#REF!,#REF!,$A134)</f>
        <v>#REF!</v>
      </c>
      <c r="I134" t="e">
        <f>SUMIFS(#REF!,#REF!,$A134)</f>
        <v>#REF!</v>
      </c>
    </row>
    <row r="135" spans="1:9" x14ac:dyDescent="0.3">
      <c r="A135" t="s">
        <v>244</v>
      </c>
      <c r="B135" t="s">
        <v>394</v>
      </c>
      <c r="C135" t="e">
        <f>COUNTIFS(#REF!,A135)</f>
        <v>#REF!</v>
      </c>
      <c r="D135" t="e">
        <f>SUMIFS(#REF!,#REF!,$A135)</f>
        <v>#REF!</v>
      </c>
      <c r="E135" t="e">
        <f>SUMIFS(#REF!,#REF!,$A135)</f>
        <v>#REF!</v>
      </c>
      <c r="F135" t="e">
        <f>SUMIFS(#REF!,#REF!,$A135)</f>
        <v>#REF!</v>
      </c>
      <c r="G135" t="e">
        <f>SUMIFS(#REF!,#REF!,$A135)</f>
        <v>#REF!</v>
      </c>
      <c r="H135" t="e">
        <f>SUMIFS(#REF!,#REF!,$A135)</f>
        <v>#REF!</v>
      </c>
      <c r="I135" t="e">
        <f>SUMIFS(#REF!,#REF!,$A135)</f>
        <v>#REF!</v>
      </c>
    </row>
    <row r="136" spans="1:9" x14ac:dyDescent="0.3">
      <c r="A136" t="s">
        <v>385</v>
      </c>
      <c r="B136" t="s">
        <v>394</v>
      </c>
      <c r="C136" t="e">
        <f>COUNTIFS(#REF!,A136)</f>
        <v>#REF!</v>
      </c>
      <c r="D136" t="e">
        <f>SUMIFS(#REF!,#REF!,$A136)</f>
        <v>#REF!</v>
      </c>
      <c r="E136" t="e">
        <f>SUMIFS(#REF!,#REF!,$A136)</f>
        <v>#REF!</v>
      </c>
      <c r="F136" t="e">
        <f>SUMIFS(#REF!,#REF!,$A136)</f>
        <v>#REF!</v>
      </c>
      <c r="G136" t="e">
        <f>SUMIFS(#REF!,#REF!,$A136)</f>
        <v>#REF!</v>
      </c>
      <c r="H136" t="e">
        <f>SUMIFS(#REF!,#REF!,$A136)</f>
        <v>#REF!</v>
      </c>
      <c r="I136" t="e">
        <f>SUMIFS(#REF!,#REF!,$A136)</f>
        <v>#REF!</v>
      </c>
    </row>
    <row r="137" spans="1:9" x14ac:dyDescent="0.3">
      <c r="A137" t="s">
        <v>296</v>
      </c>
      <c r="B137" t="s">
        <v>289</v>
      </c>
      <c r="C137" t="e">
        <f>COUNTIFS(#REF!,A137)</f>
        <v>#REF!</v>
      </c>
      <c r="D137" t="e">
        <f>SUMIFS(#REF!,#REF!,$A137)</f>
        <v>#REF!</v>
      </c>
      <c r="E137" t="e">
        <f>SUMIFS(#REF!,#REF!,$A137)</f>
        <v>#REF!</v>
      </c>
      <c r="F137" t="e">
        <f>SUMIFS(#REF!,#REF!,$A137)</f>
        <v>#REF!</v>
      </c>
      <c r="G137" t="e">
        <f>SUMIFS(#REF!,#REF!,$A137)</f>
        <v>#REF!</v>
      </c>
      <c r="H137" t="e">
        <f>SUMIFS(#REF!,#REF!,$A137)</f>
        <v>#REF!</v>
      </c>
      <c r="I137" t="e">
        <f>SUMIFS(#REF!,#REF!,$A137)</f>
        <v>#REF!</v>
      </c>
    </row>
    <row r="138" spans="1:9" x14ac:dyDescent="0.3">
      <c r="A138" t="s">
        <v>0</v>
      </c>
      <c r="B138" t="s">
        <v>0</v>
      </c>
      <c r="C138" t="e">
        <f>COUNTIFS(#REF!,A138)</f>
        <v>#REF!</v>
      </c>
      <c r="D138" t="e">
        <f>SUMIFS(#REF!,#REF!,$A138)</f>
        <v>#REF!</v>
      </c>
      <c r="E138" t="e">
        <f>SUMIFS(#REF!,#REF!,$A138)</f>
        <v>#REF!</v>
      </c>
      <c r="F138" t="e">
        <f>SUMIFS(#REF!,#REF!,$A138)</f>
        <v>#REF!</v>
      </c>
      <c r="G138" t="e">
        <f>SUMIFS(#REF!,#REF!,$A138)</f>
        <v>#REF!</v>
      </c>
      <c r="H138" t="e">
        <f>SUMIFS(#REF!,#REF!,$A138)</f>
        <v>#REF!</v>
      </c>
      <c r="I138" t="e">
        <f>SUMIFS(#REF!,#REF!,$A138)</f>
        <v>#REF!</v>
      </c>
    </row>
    <row r="139" spans="1:9" x14ac:dyDescent="0.3">
      <c r="A139" t="s">
        <v>93</v>
      </c>
      <c r="B139" t="s">
        <v>278</v>
      </c>
      <c r="C139" t="e">
        <f>COUNTIFS(#REF!,A139)</f>
        <v>#REF!</v>
      </c>
      <c r="D139" t="e">
        <f>SUMIFS(#REF!,#REF!,$A139)</f>
        <v>#REF!</v>
      </c>
      <c r="E139" t="e">
        <f>SUMIFS(#REF!,#REF!,$A139)</f>
        <v>#REF!</v>
      </c>
      <c r="F139" t="e">
        <f>SUMIFS(#REF!,#REF!,$A139)</f>
        <v>#REF!</v>
      </c>
      <c r="G139" t="e">
        <f>SUMIFS(#REF!,#REF!,$A139)</f>
        <v>#REF!</v>
      </c>
      <c r="H139" t="e">
        <f>SUMIFS(#REF!,#REF!,$A139)</f>
        <v>#REF!</v>
      </c>
      <c r="I139" t="e">
        <f>SUMIFS(#REF!,#REF!,$A139)</f>
        <v>#REF!</v>
      </c>
    </row>
    <row r="140" spans="1:9" x14ac:dyDescent="0.3">
      <c r="A140" t="s">
        <v>41</v>
      </c>
      <c r="B140" t="s">
        <v>34</v>
      </c>
      <c r="C140" t="e">
        <f>COUNTIFS(#REF!,A140)</f>
        <v>#REF!</v>
      </c>
      <c r="D140" t="e">
        <f>SUMIFS(#REF!,#REF!,$A140)</f>
        <v>#REF!</v>
      </c>
      <c r="E140" t="e">
        <f>SUMIFS(#REF!,#REF!,$A140)</f>
        <v>#REF!</v>
      </c>
      <c r="F140" t="e">
        <f>SUMIFS(#REF!,#REF!,$A140)</f>
        <v>#REF!</v>
      </c>
      <c r="G140" t="e">
        <f>SUMIFS(#REF!,#REF!,$A140)</f>
        <v>#REF!</v>
      </c>
      <c r="H140" t="e">
        <f>SUMIFS(#REF!,#REF!,$A140)</f>
        <v>#REF!</v>
      </c>
      <c r="I140" t="e">
        <f>SUMIFS(#REF!,#REF!,$A140)</f>
        <v>#REF!</v>
      </c>
    </row>
    <row r="141" spans="1:9" x14ac:dyDescent="0.3">
      <c r="A141" t="s">
        <v>290</v>
      </c>
      <c r="B141" t="s">
        <v>1</v>
      </c>
      <c r="C141" t="e">
        <f>COUNTIFS(#REF!,A141)</f>
        <v>#REF!</v>
      </c>
      <c r="D141" t="e">
        <f>SUMIFS(#REF!,#REF!,$A141)</f>
        <v>#REF!</v>
      </c>
      <c r="E141" t="e">
        <f>SUMIFS(#REF!,#REF!,$A141)</f>
        <v>#REF!</v>
      </c>
      <c r="F141" t="e">
        <f>SUMIFS(#REF!,#REF!,$A141)</f>
        <v>#REF!</v>
      </c>
      <c r="G141" t="e">
        <f>SUMIFS(#REF!,#REF!,$A141)</f>
        <v>#REF!</v>
      </c>
      <c r="H141" t="e">
        <f>SUMIFS(#REF!,#REF!,$A141)</f>
        <v>#REF!</v>
      </c>
      <c r="I141" t="e">
        <f>SUMIFS(#REF!,#REF!,$A141)</f>
        <v>#REF!</v>
      </c>
    </row>
    <row r="142" spans="1:9" x14ac:dyDescent="0.3">
      <c r="A142" t="s">
        <v>261</v>
      </c>
      <c r="B142" t="s">
        <v>261</v>
      </c>
      <c r="C142" t="e">
        <f>COUNTIFS(#REF!,A142)</f>
        <v>#REF!</v>
      </c>
      <c r="D142" t="e">
        <f>SUMIFS(#REF!,#REF!,$A142)</f>
        <v>#REF!</v>
      </c>
      <c r="E142" t="e">
        <f>SUMIFS(#REF!,#REF!,$A142)</f>
        <v>#REF!</v>
      </c>
      <c r="F142" t="e">
        <f>SUMIFS(#REF!,#REF!,$A142)</f>
        <v>#REF!</v>
      </c>
      <c r="G142" t="e">
        <f>SUMIFS(#REF!,#REF!,$A142)</f>
        <v>#REF!</v>
      </c>
      <c r="H142" t="e">
        <f>SUMIFS(#REF!,#REF!,$A142)</f>
        <v>#REF!</v>
      </c>
      <c r="I142" t="e">
        <f>SUMIFS(#REF!,#REF!,$A142)</f>
        <v>#REF!</v>
      </c>
    </row>
    <row r="143" spans="1:9" x14ac:dyDescent="0.3">
      <c r="A143" t="s">
        <v>389</v>
      </c>
      <c r="B143" t="s">
        <v>261</v>
      </c>
      <c r="C143" t="e">
        <f>COUNTIFS(#REF!,A143)</f>
        <v>#REF!</v>
      </c>
      <c r="D143" t="e">
        <f>SUMIFS(#REF!,#REF!,$A143)</f>
        <v>#REF!</v>
      </c>
      <c r="E143" t="e">
        <f>SUMIFS(#REF!,#REF!,$A143)</f>
        <v>#REF!</v>
      </c>
      <c r="F143" t="e">
        <f>SUMIFS(#REF!,#REF!,$A143)</f>
        <v>#REF!</v>
      </c>
      <c r="G143" t="e">
        <f>SUMIFS(#REF!,#REF!,$A143)</f>
        <v>#REF!</v>
      </c>
      <c r="H143" t="e">
        <f>SUMIFS(#REF!,#REF!,$A143)</f>
        <v>#REF!</v>
      </c>
      <c r="I143" t="e">
        <f>SUMIFS(#REF!,#REF!,$A143)</f>
        <v>#REF!</v>
      </c>
    </row>
    <row r="144" spans="1:9" x14ac:dyDescent="0.3">
      <c r="A144" t="s">
        <v>381</v>
      </c>
      <c r="B144" t="s">
        <v>40</v>
      </c>
      <c r="C144" t="e">
        <f>COUNTIFS(#REF!,A144)</f>
        <v>#REF!</v>
      </c>
      <c r="D144" t="e">
        <f>SUMIFS(#REF!,#REF!,$A144)</f>
        <v>#REF!</v>
      </c>
      <c r="E144" t="e">
        <f>SUMIFS(#REF!,#REF!,$A144)</f>
        <v>#REF!</v>
      </c>
      <c r="F144" t="e">
        <f>SUMIFS(#REF!,#REF!,$A144)</f>
        <v>#REF!</v>
      </c>
      <c r="G144" t="e">
        <f>SUMIFS(#REF!,#REF!,$A144)</f>
        <v>#REF!</v>
      </c>
      <c r="H144" t="e">
        <f>SUMIFS(#REF!,#REF!,$A144)</f>
        <v>#REF!</v>
      </c>
      <c r="I144" t="e">
        <f>SUMIFS(#REF!,#REF!,$A144)</f>
        <v>#REF!</v>
      </c>
    </row>
    <row r="145" spans="1:9" x14ac:dyDescent="0.3">
      <c r="A145" t="s">
        <v>72</v>
      </c>
      <c r="B145" t="s">
        <v>72</v>
      </c>
      <c r="C145" t="e">
        <f>COUNTIFS(#REF!,A145)</f>
        <v>#REF!</v>
      </c>
      <c r="D145" t="e">
        <f>SUMIFS(#REF!,#REF!,$A145)</f>
        <v>#REF!</v>
      </c>
      <c r="E145" t="e">
        <f>SUMIFS(#REF!,#REF!,$A145)</f>
        <v>#REF!</v>
      </c>
      <c r="F145" t="e">
        <f>SUMIFS(#REF!,#REF!,$A145)</f>
        <v>#REF!</v>
      </c>
      <c r="G145" t="e">
        <f>SUMIFS(#REF!,#REF!,$A145)</f>
        <v>#REF!</v>
      </c>
      <c r="H145" t="e">
        <f>SUMIFS(#REF!,#REF!,$A145)</f>
        <v>#REF!</v>
      </c>
      <c r="I145" t="e">
        <f>SUMIFS(#REF!,#REF!,$A145)</f>
        <v>#REF!</v>
      </c>
    </row>
    <row r="146" spans="1:9" x14ac:dyDescent="0.3">
      <c r="A146" t="s">
        <v>299</v>
      </c>
      <c r="B146" t="s">
        <v>261</v>
      </c>
      <c r="C146" t="e">
        <f>COUNTIFS(#REF!,A146)</f>
        <v>#REF!</v>
      </c>
      <c r="D146" t="e">
        <f>SUMIFS(#REF!,#REF!,$A146)</f>
        <v>#REF!</v>
      </c>
      <c r="E146" t="e">
        <f>SUMIFS(#REF!,#REF!,$A146)</f>
        <v>#REF!</v>
      </c>
      <c r="F146" t="e">
        <f>SUMIFS(#REF!,#REF!,$A146)</f>
        <v>#REF!</v>
      </c>
      <c r="G146" t="e">
        <f>SUMIFS(#REF!,#REF!,$A146)</f>
        <v>#REF!</v>
      </c>
      <c r="H146" t="e">
        <f>SUMIFS(#REF!,#REF!,$A146)</f>
        <v>#REF!</v>
      </c>
      <c r="I146" t="e">
        <f>SUMIFS(#REF!,#REF!,$A146)</f>
        <v>#REF!</v>
      </c>
    </row>
    <row r="147" spans="1:9" x14ac:dyDescent="0.3">
      <c r="A147" t="s">
        <v>397</v>
      </c>
      <c r="B147" t="s">
        <v>1</v>
      </c>
      <c r="C147" t="e">
        <f>COUNTIFS(#REF!,A147)</f>
        <v>#REF!</v>
      </c>
      <c r="D147" t="e">
        <f>SUMIFS(#REF!,#REF!,$A147)</f>
        <v>#REF!</v>
      </c>
      <c r="E147" t="e">
        <f>SUMIFS(#REF!,#REF!,$A147)</f>
        <v>#REF!</v>
      </c>
      <c r="F147" t="e">
        <f>SUMIFS(#REF!,#REF!,$A147)</f>
        <v>#REF!</v>
      </c>
      <c r="G147" t="e">
        <f>SUMIFS(#REF!,#REF!,$A147)</f>
        <v>#REF!</v>
      </c>
      <c r="H147" t="e">
        <f>SUMIFS(#REF!,#REF!,$A147)</f>
        <v>#REF!</v>
      </c>
      <c r="I147" t="e">
        <f>SUMIFS(#REF!,#REF!,$A147)</f>
        <v>#REF!</v>
      </c>
    </row>
    <row r="148" spans="1:9" x14ac:dyDescent="0.3">
      <c r="A148" t="s">
        <v>277</v>
      </c>
      <c r="B148" t="s">
        <v>383</v>
      </c>
      <c r="C148" t="e">
        <f>COUNTIFS(#REF!,A148)</f>
        <v>#REF!</v>
      </c>
      <c r="D148" t="e">
        <f>SUMIFS(#REF!,#REF!,$A148)</f>
        <v>#REF!</v>
      </c>
      <c r="E148" t="e">
        <f>SUMIFS(#REF!,#REF!,$A148)</f>
        <v>#REF!</v>
      </c>
      <c r="F148" t="e">
        <f>SUMIFS(#REF!,#REF!,$A148)</f>
        <v>#REF!</v>
      </c>
      <c r="G148" t="e">
        <f>SUMIFS(#REF!,#REF!,$A148)</f>
        <v>#REF!</v>
      </c>
      <c r="H148" t="e">
        <f>SUMIFS(#REF!,#REF!,$A148)</f>
        <v>#REF!</v>
      </c>
      <c r="I148" t="e">
        <f>SUMIFS(#REF!,#REF!,$A148)</f>
        <v>#REF!</v>
      </c>
    </row>
    <row r="149" spans="1:9" x14ac:dyDescent="0.3">
      <c r="A149" t="s">
        <v>79</v>
      </c>
      <c r="B149" t="s">
        <v>79</v>
      </c>
      <c r="C149" t="e">
        <f>COUNTIFS(#REF!,A149)</f>
        <v>#REF!</v>
      </c>
      <c r="D149" t="e">
        <f>SUMIFS(#REF!,#REF!,$A149)</f>
        <v>#REF!</v>
      </c>
      <c r="E149" t="e">
        <f>SUMIFS(#REF!,#REF!,$A149)</f>
        <v>#REF!</v>
      </c>
      <c r="F149" t="e">
        <f>SUMIFS(#REF!,#REF!,$A149)</f>
        <v>#REF!</v>
      </c>
      <c r="G149" t="e">
        <f>SUMIFS(#REF!,#REF!,$A149)</f>
        <v>#REF!</v>
      </c>
      <c r="H149" t="e">
        <f>SUMIFS(#REF!,#REF!,$A149)</f>
        <v>#REF!</v>
      </c>
      <c r="I149" t="e">
        <f>SUMIFS(#REF!,#REF!,$A149)</f>
        <v>#REF!</v>
      </c>
    </row>
    <row r="150" spans="1:9" x14ac:dyDescent="0.3">
      <c r="A150" t="s">
        <v>54</v>
      </c>
      <c r="B150" t="s">
        <v>103</v>
      </c>
      <c r="C150" t="e">
        <f>COUNTIFS(#REF!,A150)</f>
        <v>#REF!</v>
      </c>
      <c r="D150" t="e">
        <f>SUMIFS(#REF!,#REF!,$A150)</f>
        <v>#REF!</v>
      </c>
      <c r="E150" t="e">
        <f>SUMIFS(#REF!,#REF!,$A150)</f>
        <v>#REF!</v>
      </c>
      <c r="F150" t="e">
        <f>SUMIFS(#REF!,#REF!,$A150)</f>
        <v>#REF!</v>
      </c>
      <c r="G150" t="e">
        <f>SUMIFS(#REF!,#REF!,$A150)</f>
        <v>#REF!</v>
      </c>
      <c r="H150" t="e">
        <f>SUMIFS(#REF!,#REF!,$A150)</f>
        <v>#REF!</v>
      </c>
      <c r="I150" t="e">
        <f>SUMIFS(#REF!,#REF!,$A150)</f>
        <v>#REF!</v>
      </c>
    </row>
    <row r="151" spans="1:9" x14ac:dyDescent="0.3">
      <c r="A151" t="s">
        <v>285</v>
      </c>
      <c r="B151" t="s">
        <v>271</v>
      </c>
      <c r="C151" t="e">
        <f>COUNTIFS(#REF!,A151)</f>
        <v>#REF!</v>
      </c>
      <c r="D151" t="e">
        <f>SUMIFS(#REF!,#REF!,$A151)</f>
        <v>#REF!</v>
      </c>
      <c r="E151" t="e">
        <f>SUMIFS(#REF!,#REF!,$A151)</f>
        <v>#REF!</v>
      </c>
      <c r="F151" t="e">
        <f>SUMIFS(#REF!,#REF!,$A151)</f>
        <v>#REF!</v>
      </c>
      <c r="G151" t="e">
        <f>SUMIFS(#REF!,#REF!,$A151)</f>
        <v>#REF!</v>
      </c>
      <c r="H151" t="e">
        <f>SUMIFS(#REF!,#REF!,$A151)</f>
        <v>#REF!</v>
      </c>
      <c r="I151" t="e">
        <f>SUMIFS(#REF!,#REF!,$A151)</f>
        <v>#REF!</v>
      </c>
    </row>
    <row r="152" spans="1:9" x14ac:dyDescent="0.3">
      <c r="A152" t="s">
        <v>76</v>
      </c>
      <c r="B152" t="s">
        <v>271</v>
      </c>
      <c r="C152" t="e">
        <f>COUNTIFS(#REF!,A152)</f>
        <v>#REF!</v>
      </c>
      <c r="D152" t="e">
        <f>SUMIFS(#REF!,#REF!,$A152)</f>
        <v>#REF!</v>
      </c>
      <c r="E152" t="e">
        <f>SUMIFS(#REF!,#REF!,$A152)</f>
        <v>#REF!</v>
      </c>
      <c r="F152" t="e">
        <f>SUMIFS(#REF!,#REF!,$A152)</f>
        <v>#REF!</v>
      </c>
      <c r="G152" t="e">
        <f>SUMIFS(#REF!,#REF!,$A152)</f>
        <v>#REF!</v>
      </c>
      <c r="H152" t="e">
        <f>SUMIFS(#REF!,#REF!,$A152)</f>
        <v>#REF!</v>
      </c>
      <c r="I152" t="e">
        <f>SUMIFS(#REF!,#REF!,$A152)</f>
        <v>#REF!</v>
      </c>
    </row>
    <row r="153" spans="1:9" x14ac:dyDescent="0.3">
      <c r="A153" t="s">
        <v>69</v>
      </c>
      <c r="B153" t="s">
        <v>305</v>
      </c>
      <c r="C153" t="e">
        <f>COUNTIFS(#REF!,A153)</f>
        <v>#REF!</v>
      </c>
      <c r="D153" t="e">
        <f>SUMIFS(#REF!,#REF!,$A153)</f>
        <v>#REF!</v>
      </c>
      <c r="E153" t="e">
        <f>SUMIFS(#REF!,#REF!,$A153)</f>
        <v>#REF!</v>
      </c>
      <c r="F153" t="e">
        <f>SUMIFS(#REF!,#REF!,$A153)</f>
        <v>#REF!</v>
      </c>
      <c r="G153" t="e">
        <f>SUMIFS(#REF!,#REF!,$A153)</f>
        <v>#REF!</v>
      </c>
      <c r="H153" t="e">
        <f>SUMIFS(#REF!,#REF!,$A153)</f>
        <v>#REF!</v>
      </c>
      <c r="I153" t="e">
        <f>SUMIFS(#REF!,#REF!,$A153)</f>
        <v>#REF!</v>
      </c>
    </row>
    <row r="154" spans="1:9" x14ac:dyDescent="0.3">
      <c r="A154" t="s">
        <v>43</v>
      </c>
      <c r="B154" t="s">
        <v>43</v>
      </c>
      <c r="C154" t="e">
        <f>COUNTIFS(#REF!,A154)</f>
        <v>#REF!</v>
      </c>
      <c r="D154" t="e">
        <f>SUMIFS(#REF!,#REF!,$A154)</f>
        <v>#REF!</v>
      </c>
      <c r="E154" t="e">
        <f>SUMIFS(#REF!,#REF!,$A154)</f>
        <v>#REF!</v>
      </c>
      <c r="F154" t="e">
        <f>SUMIFS(#REF!,#REF!,$A154)</f>
        <v>#REF!</v>
      </c>
      <c r="G154" t="e">
        <f>SUMIFS(#REF!,#REF!,$A154)</f>
        <v>#REF!</v>
      </c>
      <c r="H154" t="e">
        <f>SUMIFS(#REF!,#REF!,$A154)</f>
        <v>#REF!</v>
      </c>
      <c r="I154" t="e">
        <f>SUMIFS(#REF!,#REF!,$A154)</f>
        <v>#REF!</v>
      </c>
    </row>
    <row r="155" spans="1:9" x14ac:dyDescent="0.3">
      <c r="A155" t="s">
        <v>2</v>
      </c>
      <c r="B155" t="s">
        <v>259</v>
      </c>
      <c r="C155" t="e">
        <f>COUNTIFS(#REF!,A155)</f>
        <v>#REF!</v>
      </c>
      <c r="D155" t="e">
        <f>SUMIFS(#REF!,#REF!,$A155)</f>
        <v>#REF!</v>
      </c>
      <c r="E155" t="e">
        <f>SUMIFS(#REF!,#REF!,$A155)</f>
        <v>#REF!</v>
      </c>
      <c r="F155" t="e">
        <f>SUMIFS(#REF!,#REF!,$A155)</f>
        <v>#REF!</v>
      </c>
      <c r="G155" t="e">
        <f>SUMIFS(#REF!,#REF!,$A155)</f>
        <v>#REF!</v>
      </c>
      <c r="H155" t="e">
        <f>SUMIFS(#REF!,#REF!,$A155)</f>
        <v>#REF!</v>
      </c>
      <c r="I155" t="e">
        <f>SUMIFS(#REF!,#REF!,$A155)</f>
        <v>#REF!</v>
      </c>
    </row>
    <row r="156" spans="1:9" x14ac:dyDescent="0.3">
      <c r="A156" t="s">
        <v>258</v>
      </c>
      <c r="B156" t="s">
        <v>383</v>
      </c>
      <c r="C156" t="e">
        <f>COUNTIFS(#REF!,A156)</f>
        <v>#REF!</v>
      </c>
      <c r="D156" t="e">
        <f>SUMIFS(#REF!,#REF!,$A156)</f>
        <v>#REF!</v>
      </c>
      <c r="E156" t="e">
        <f>SUMIFS(#REF!,#REF!,$A156)</f>
        <v>#REF!</v>
      </c>
      <c r="F156" t="e">
        <f>SUMIFS(#REF!,#REF!,$A156)</f>
        <v>#REF!</v>
      </c>
      <c r="G156" t="e">
        <f>SUMIFS(#REF!,#REF!,$A156)</f>
        <v>#REF!</v>
      </c>
      <c r="H156" t="e">
        <f>SUMIFS(#REF!,#REF!,$A156)</f>
        <v>#REF!</v>
      </c>
      <c r="I156" t="e">
        <f>SUMIFS(#REF!,#REF!,$A156)</f>
        <v>#REF!</v>
      </c>
    </row>
    <row r="157" spans="1:9" x14ac:dyDescent="0.3">
      <c r="A157" t="s">
        <v>383</v>
      </c>
      <c r="B157" t="s">
        <v>383</v>
      </c>
      <c r="C157" t="e">
        <f>COUNTIFS(#REF!,A157)</f>
        <v>#REF!</v>
      </c>
      <c r="D157" t="e">
        <f>SUMIFS(#REF!,#REF!,$A157)</f>
        <v>#REF!</v>
      </c>
      <c r="E157" t="e">
        <f>SUMIFS(#REF!,#REF!,$A157)</f>
        <v>#REF!</v>
      </c>
      <c r="F157" t="e">
        <f>SUMIFS(#REF!,#REF!,$A157)</f>
        <v>#REF!</v>
      </c>
      <c r="G157" t="e">
        <f>SUMIFS(#REF!,#REF!,$A157)</f>
        <v>#REF!</v>
      </c>
      <c r="H157" t="e">
        <f>SUMIFS(#REF!,#REF!,$A157)</f>
        <v>#REF!</v>
      </c>
      <c r="I157" t="e">
        <f>SUMIFS(#REF!,#REF!,$A157)</f>
        <v>#REF!</v>
      </c>
    </row>
    <row r="158" spans="1:9" x14ac:dyDescent="0.3">
      <c r="A158" t="s">
        <v>107</v>
      </c>
      <c r="B158" t="s">
        <v>1</v>
      </c>
      <c r="C158" t="e">
        <f>COUNTIFS(#REF!,A158)</f>
        <v>#REF!</v>
      </c>
      <c r="D158" t="e">
        <f>SUMIFS(#REF!,#REF!,$A158)</f>
        <v>#REF!</v>
      </c>
      <c r="E158" t="e">
        <f>SUMIFS(#REF!,#REF!,$A158)</f>
        <v>#REF!</v>
      </c>
      <c r="F158" t="e">
        <f>SUMIFS(#REF!,#REF!,$A158)</f>
        <v>#REF!</v>
      </c>
      <c r="G158" t="e">
        <f>SUMIFS(#REF!,#REF!,$A158)</f>
        <v>#REF!</v>
      </c>
      <c r="H158" t="e">
        <f>SUMIFS(#REF!,#REF!,$A158)</f>
        <v>#REF!</v>
      </c>
      <c r="I158" t="e">
        <f>SUMIFS(#REF!,#REF!,$A158)</f>
        <v>#REF!</v>
      </c>
    </row>
    <row r="159" spans="1:9" x14ac:dyDescent="0.3">
      <c r="A159" t="s">
        <v>73</v>
      </c>
      <c r="B159" t="s">
        <v>98</v>
      </c>
      <c r="C159" t="e">
        <f>COUNTIFS(#REF!,A159)</f>
        <v>#REF!</v>
      </c>
      <c r="D159" t="e">
        <f>SUMIFS(#REF!,#REF!,$A159)</f>
        <v>#REF!</v>
      </c>
      <c r="E159" t="e">
        <f>SUMIFS(#REF!,#REF!,$A159)</f>
        <v>#REF!</v>
      </c>
      <c r="F159" t="e">
        <f>SUMIFS(#REF!,#REF!,$A159)</f>
        <v>#REF!</v>
      </c>
      <c r="G159" t="e">
        <f>SUMIFS(#REF!,#REF!,$A159)</f>
        <v>#REF!</v>
      </c>
      <c r="H159" t="e">
        <f>SUMIFS(#REF!,#REF!,$A159)</f>
        <v>#REF!</v>
      </c>
      <c r="I159" t="e">
        <f>SUMIFS(#REF!,#REF!,$A159)</f>
        <v>#REF!</v>
      </c>
    </row>
    <row r="160" spans="1:9" x14ac:dyDescent="0.3">
      <c r="A160" t="s">
        <v>105</v>
      </c>
      <c r="B160" t="s">
        <v>98</v>
      </c>
      <c r="C160" t="e">
        <f>COUNTIFS(#REF!,A160)</f>
        <v>#REF!</v>
      </c>
      <c r="D160" t="e">
        <f>SUMIFS(#REF!,#REF!,$A160)</f>
        <v>#REF!</v>
      </c>
      <c r="E160" t="e">
        <f>SUMIFS(#REF!,#REF!,$A160)</f>
        <v>#REF!</v>
      </c>
      <c r="F160" t="e">
        <f>SUMIFS(#REF!,#REF!,$A160)</f>
        <v>#REF!</v>
      </c>
      <c r="G160" t="e">
        <f>SUMIFS(#REF!,#REF!,$A160)</f>
        <v>#REF!</v>
      </c>
      <c r="H160" t="e">
        <f>SUMIFS(#REF!,#REF!,$A160)</f>
        <v>#REF!</v>
      </c>
      <c r="I160" t="e">
        <f>SUMIFS(#REF!,#REF!,$A160)</f>
        <v>#REF!</v>
      </c>
    </row>
    <row r="161" spans="1:9" x14ac:dyDescent="0.3">
      <c r="A161" t="s">
        <v>379</v>
      </c>
      <c r="B161" t="s">
        <v>402</v>
      </c>
      <c r="C161" t="e">
        <f>COUNTIFS(#REF!,A161)</f>
        <v>#REF!</v>
      </c>
      <c r="D161" t="e">
        <f>SUMIFS(#REF!,#REF!,$A161)</f>
        <v>#REF!</v>
      </c>
      <c r="E161" t="e">
        <f>SUMIFS(#REF!,#REF!,$A161)</f>
        <v>#REF!</v>
      </c>
      <c r="F161" t="e">
        <f>SUMIFS(#REF!,#REF!,$A161)</f>
        <v>#REF!</v>
      </c>
      <c r="G161" t="e">
        <f>SUMIFS(#REF!,#REF!,$A161)</f>
        <v>#REF!</v>
      </c>
      <c r="H161" t="e">
        <f>SUMIFS(#REF!,#REF!,$A161)</f>
        <v>#REF!</v>
      </c>
      <c r="I161" t="e">
        <f>SUMIFS(#REF!,#REF!,$A161)</f>
        <v>#REF!</v>
      </c>
    </row>
    <row r="162" spans="1:9" x14ac:dyDescent="0.3">
      <c r="A162" t="s">
        <v>63</v>
      </c>
      <c r="B162" t="s">
        <v>63</v>
      </c>
      <c r="C162" t="e">
        <f>COUNTIFS(#REF!,A162)</f>
        <v>#REF!</v>
      </c>
      <c r="D162" t="e">
        <f>SUMIFS(#REF!,#REF!,$A162)</f>
        <v>#REF!</v>
      </c>
      <c r="E162" t="e">
        <f>SUMIFS(#REF!,#REF!,$A162)</f>
        <v>#REF!</v>
      </c>
      <c r="F162" t="e">
        <f>SUMIFS(#REF!,#REF!,$A162)</f>
        <v>#REF!</v>
      </c>
      <c r="G162" t="e">
        <f>SUMIFS(#REF!,#REF!,$A162)</f>
        <v>#REF!</v>
      </c>
      <c r="H162" t="e">
        <f>SUMIFS(#REF!,#REF!,$A162)</f>
        <v>#REF!</v>
      </c>
      <c r="I162" t="e">
        <f>SUMIFS(#REF!,#REF!,$A162)</f>
        <v>#REF!</v>
      </c>
    </row>
    <row r="163" spans="1:9" x14ac:dyDescent="0.3">
      <c r="A163" t="s">
        <v>94</v>
      </c>
      <c r="B163" t="s">
        <v>117</v>
      </c>
      <c r="C163" t="e">
        <f>COUNTIFS(#REF!,A163)</f>
        <v>#REF!</v>
      </c>
      <c r="D163" t="e">
        <f>SUMIFS(#REF!,#REF!,$A163)</f>
        <v>#REF!</v>
      </c>
      <c r="E163" t="e">
        <f>SUMIFS(#REF!,#REF!,$A163)</f>
        <v>#REF!</v>
      </c>
      <c r="F163" t="e">
        <f>SUMIFS(#REF!,#REF!,$A163)</f>
        <v>#REF!</v>
      </c>
      <c r="G163" t="e">
        <f>SUMIFS(#REF!,#REF!,$A163)</f>
        <v>#REF!</v>
      </c>
      <c r="H163" t="e">
        <f>SUMIFS(#REF!,#REF!,$A163)</f>
        <v>#REF!</v>
      </c>
      <c r="I163" t="e">
        <f>SUMIFS(#REF!,#REF!,$A163)</f>
        <v>#REF!</v>
      </c>
    </row>
    <row r="164" spans="1:9" x14ac:dyDescent="0.3">
      <c r="A164" t="s">
        <v>66</v>
      </c>
      <c r="B164" t="s">
        <v>66</v>
      </c>
      <c r="C164" t="e">
        <f>COUNTIFS(#REF!,A164)</f>
        <v>#REF!</v>
      </c>
      <c r="D164" t="e">
        <f>SUMIFS(#REF!,#REF!,$A164)</f>
        <v>#REF!</v>
      </c>
      <c r="E164" t="e">
        <f>SUMIFS(#REF!,#REF!,$A164)</f>
        <v>#REF!</v>
      </c>
      <c r="F164" t="e">
        <f>SUMIFS(#REF!,#REF!,$A164)</f>
        <v>#REF!</v>
      </c>
      <c r="G164" t="e">
        <f>SUMIFS(#REF!,#REF!,$A164)</f>
        <v>#REF!</v>
      </c>
      <c r="H164" t="e">
        <f>SUMIFS(#REF!,#REF!,$A164)</f>
        <v>#REF!</v>
      </c>
      <c r="I164" t="e">
        <f>SUMIFS(#REF!,#REF!,$A164)</f>
        <v>#REF!</v>
      </c>
    </row>
    <row r="165" spans="1:9" x14ac:dyDescent="0.3">
      <c r="A165" t="s">
        <v>240</v>
      </c>
      <c r="B165" t="s">
        <v>40</v>
      </c>
      <c r="C165" t="e">
        <f>COUNTIFS(#REF!,A165)</f>
        <v>#REF!</v>
      </c>
      <c r="D165" t="e">
        <f>SUMIFS(#REF!,#REF!,$A165)</f>
        <v>#REF!</v>
      </c>
      <c r="E165" t="e">
        <f>SUMIFS(#REF!,#REF!,$A165)</f>
        <v>#REF!</v>
      </c>
      <c r="F165" t="e">
        <f>SUMIFS(#REF!,#REF!,$A165)</f>
        <v>#REF!</v>
      </c>
      <c r="G165" t="e">
        <f>SUMIFS(#REF!,#REF!,$A165)</f>
        <v>#REF!</v>
      </c>
      <c r="H165" t="e">
        <f>SUMIFS(#REF!,#REF!,$A165)</f>
        <v>#REF!</v>
      </c>
      <c r="I165" t="e">
        <f>SUMIFS(#REF!,#REF!,$A165)</f>
        <v>#REF!</v>
      </c>
    </row>
    <row r="166" spans="1:9" x14ac:dyDescent="0.3">
      <c r="A166" t="s">
        <v>40</v>
      </c>
      <c r="B166" t="s">
        <v>40</v>
      </c>
      <c r="C166" t="e">
        <f>COUNTIFS(#REF!,A166)</f>
        <v>#REF!</v>
      </c>
      <c r="D166" t="e">
        <f>SUMIFS(#REF!,#REF!,$A166)</f>
        <v>#REF!</v>
      </c>
      <c r="E166" t="e">
        <f>SUMIFS(#REF!,#REF!,$A166)</f>
        <v>#REF!</v>
      </c>
      <c r="F166" t="e">
        <f>SUMIFS(#REF!,#REF!,$A166)</f>
        <v>#REF!</v>
      </c>
      <c r="G166" t="e">
        <f>SUMIFS(#REF!,#REF!,$A166)</f>
        <v>#REF!</v>
      </c>
      <c r="H166" t="e">
        <f>SUMIFS(#REF!,#REF!,$A166)</f>
        <v>#REF!</v>
      </c>
      <c r="I166" t="e">
        <f>SUMIFS(#REF!,#REF!,$A166)</f>
        <v>#REF!</v>
      </c>
    </row>
    <row r="167" spans="1:9" x14ac:dyDescent="0.3">
      <c r="A167" t="s">
        <v>84</v>
      </c>
      <c r="B167" t="s">
        <v>1</v>
      </c>
      <c r="C167" t="e">
        <f>COUNTIFS(#REF!,A167)</f>
        <v>#REF!</v>
      </c>
      <c r="D167" t="e">
        <f>SUMIFS(#REF!,#REF!,$A167)</f>
        <v>#REF!</v>
      </c>
      <c r="E167" t="e">
        <f>SUMIFS(#REF!,#REF!,$A167)</f>
        <v>#REF!</v>
      </c>
      <c r="F167" t="e">
        <f>SUMIFS(#REF!,#REF!,$A167)</f>
        <v>#REF!</v>
      </c>
      <c r="G167" t="e">
        <f>SUMIFS(#REF!,#REF!,$A167)</f>
        <v>#REF!</v>
      </c>
      <c r="H167" t="e">
        <f>SUMIFS(#REF!,#REF!,$A167)</f>
        <v>#REF!</v>
      </c>
      <c r="I167" t="e">
        <f>SUMIFS(#REF!,#REF!,$A167)</f>
        <v>#REF!</v>
      </c>
    </row>
    <row r="168" spans="1:9" x14ac:dyDescent="0.3">
      <c r="A168" t="s">
        <v>275</v>
      </c>
      <c r="B168" t="s">
        <v>275</v>
      </c>
      <c r="C168" t="e">
        <f>COUNTIFS(#REF!,A168)</f>
        <v>#REF!</v>
      </c>
      <c r="D168" t="e">
        <f>SUMIFS(#REF!,#REF!,$A168)</f>
        <v>#REF!</v>
      </c>
      <c r="E168" t="e">
        <f>SUMIFS(#REF!,#REF!,$A168)</f>
        <v>#REF!</v>
      </c>
      <c r="F168" t="e">
        <f>SUMIFS(#REF!,#REF!,$A168)</f>
        <v>#REF!</v>
      </c>
      <c r="G168" t="e">
        <f>SUMIFS(#REF!,#REF!,$A168)</f>
        <v>#REF!</v>
      </c>
      <c r="H168" t="e">
        <f>SUMIFS(#REF!,#REF!,$A168)</f>
        <v>#REF!</v>
      </c>
      <c r="I168" t="e">
        <f>SUMIFS(#REF!,#REF!,$A168)</f>
        <v>#REF!</v>
      </c>
    </row>
    <row r="169" spans="1:9" x14ac:dyDescent="0.3">
      <c r="A169" t="s">
        <v>380</v>
      </c>
      <c r="B169" t="s">
        <v>1</v>
      </c>
      <c r="C169" t="e">
        <f>COUNTIFS(#REF!,A169)</f>
        <v>#REF!</v>
      </c>
      <c r="D169" t="e">
        <f>SUMIFS(#REF!,#REF!,$A169)</f>
        <v>#REF!</v>
      </c>
      <c r="E169" t="e">
        <f>SUMIFS(#REF!,#REF!,$A169)</f>
        <v>#REF!</v>
      </c>
      <c r="F169" t="e">
        <f>SUMIFS(#REF!,#REF!,$A169)</f>
        <v>#REF!</v>
      </c>
      <c r="G169" t="e">
        <f>SUMIFS(#REF!,#REF!,$A169)</f>
        <v>#REF!</v>
      </c>
      <c r="H169" t="e">
        <f>SUMIFS(#REF!,#REF!,$A169)</f>
        <v>#REF!</v>
      </c>
      <c r="I169" t="e">
        <f>SUMIFS(#REF!,#REF!,$A169)</f>
        <v>#REF!</v>
      </c>
    </row>
    <row r="170" spans="1:9" x14ac:dyDescent="0.3">
      <c r="A170" t="s">
        <v>75</v>
      </c>
      <c r="B170" t="s">
        <v>99</v>
      </c>
      <c r="C170" t="e">
        <f>COUNTIFS(#REF!,A170)</f>
        <v>#REF!</v>
      </c>
      <c r="D170" t="e">
        <f>SUMIFS(#REF!,#REF!,$A170)</f>
        <v>#REF!</v>
      </c>
      <c r="E170" t="e">
        <f>SUMIFS(#REF!,#REF!,$A170)</f>
        <v>#REF!</v>
      </c>
      <c r="F170" t="e">
        <f>SUMIFS(#REF!,#REF!,$A170)</f>
        <v>#REF!</v>
      </c>
      <c r="G170" t="e">
        <f>SUMIFS(#REF!,#REF!,$A170)</f>
        <v>#REF!</v>
      </c>
      <c r="H170" t="e">
        <f>SUMIFS(#REF!,#REF!,$A170)</f>
        <v>#REF!</v>
      </c>
      <c r="I170" t="e">
        <f>SUMIFS(#REF!,#REF!,$A170)</f>
        <v>#REF!</v>
      </c>
    </row>
    <row r="171" spans="1:9" x14ac:dyDescent="0.3">
      <c r="A171" t="s">
        <v>387</v>
      </c>
      <c r="B171" t="s">
        <v>275</v>
      </c>
      <c r="C171" t="e">
        <f>COUNTIFS(#REF!,A171)</f>
        <v>#REF!</v>
      </c>
      <c r="D171" t="e">
        <f>SUMIFS(#REF!,#REF!,$A171)</f>
        <v>#REF!</v>
      </c>
      <c r="E171" t="e">
        <f>SUMIFS(#REF!,#REF!,$A171)</f>
        <v>#REF!</v>
      </c>
      <c r="F171" t="e">
        <f>SUMIFS(#REF!,#REF!,$A171)</f>
        <v>#REF!</v>
      </c>
      <c r="G171" t="e">
        <f>SUMIFS(#REF!,#REF!,$A171)</f>
        <v>#REF!</v>
      </c>
      <c r="H171" t="e">
        <f>SUMIFS(#REF!,#REF!,$A171)</f>
        <v>#REF!</v>
      </c>
      <c r="I171" t="e">
        <f>SUMIFS(#REF!,#REF!,$A171)</f>
        <v>#REF!</v>
      </c>
    </row>
    <row r="172" spans="1:9" x14ac:dyDescent="0.3">
      <c r="A172" t="s">
        <v>38</v>
      </c>
      <c r="B172" t="s">
        <v>51</v>
      </c>
      <c r="C172" t="e">
        <f>COUNTIFS(#REF!,A172)</f>
        <v>#REF!</v>
      </c>
      <c r="D172" t="e">
        <f>SUMIFS(#REF!,#REF!,$A172)</f>
        <v>#REF!</v>
      </c>
      <c r="E172" t="e">
        <f>SUMIFS(#REF!,#REF!,$A172)</f>
        <v>#REF!</v>
      </c>
      <c r="F172" t="e">
        <f>SUMIFS(#REF!,#REF!,$A172)</f>
        <v>#REF!</v>
      </c>
      <c r="G172" t="e">
        <f>SUMIFS(#REF!,#REF!,$A172)</f>
        <v>#REF!</v>
      </c>
      <c r="H172" t="e">
        <f>SUMIFS(#REF!,#REF!,$A172)</f>
        <v>#REF!</v>
      </c>
      <c r="I172" t="e">
        <f>SUMIFS(#REF!,#REF!,$A172)</f>
        <v>#REF!</v>
      </c>
    </row>
    <row r="173" spans="1:9" x14ac:dyDescent="0.3">
      <c r="A173" t="s">
        <v>39</v>
      </c>
      <c r="B173" t="s">
        <v>275</v>
      </c>
      <c r="C173" t="e">
        <f>COUNTIFS(#REF!,A173)</f>
        <v>#REF!</v>
      </c>
      <c r="D173" t="e">
        <f>SUMIFS(#REF!,#REF!,$A173)</f>
        <v>#REF!</v>
      </c>
      <c r="E173" t="e">
        <f>SUMIFS(#REF!,#REF!,$A173)</f>
        <v>#REF!</v>
      </c>
      <c r="F173" t="e">
        <f>SUMIFS(#REF!,#REF!,$A173)</f>
        <v>#REF!</v>
      </c>
      <c r="G173" t="e">
        <f>SUMIFS(#REF!,#REF!,$A173)</f>
        <v>#REF!</v>
      </c>
      <c r="H173" t="e">
        <f>SUMIFS(#REF!,#REF!,$A173)</f>
        <v>#REF!</v>
      </c>
      <c r="I173" t="e">
        <f>SUMIFS(#REF!,#REF!,$A173)</f>
        <v>#REF!</v>
      </c>
    </row>
    <row r="174" spans="1:9" x14ac:dyDescent="0.3">
      <c r="A174" t="s">
        <v>36</v>
      </c>
      <c r="B174" t="s">
        <v>261</v>
      </c>
      <c r="C174" t="e">
        <f>COUNTIFS(#REF!,A174)</f>
        <v>#REF!</v>
      </c>
      <c r="D174" t="e">
        <f>SUMIFS(#REF!,#REF!,$A174)</f>
        <v>#REF!</v>
      </c>
      <c r="E174" t="e">
        <f>SUMIFS(#REF!,#REF!,$A174)</f>
        <v>#REF!</v>
      </c>
      <c r="F174" t="e">
        <f>SUMIFS(#REF!,#REF!,$A174)</f>
        <v>#REF!</v>
      </c>
      <c r="G174" t="e">
        <f>SUMIFS(#REF!,#REF!,$A174)</f>
        <v>#REF!</v>
      </c>
      <c r="H174" t="e">
        <f>SUMIFS(#REF!,#REF!,$A174)</f>
        <v>#REF!</v>
      </c>
      <c r="I174" t="e">
        <f>SUMIFS(#REF!,#REF!,$A174)</f>
        <v>#REF!</v>
      </c>
    </row>
    <row r="175" spans="1:9" x14ac:dyDescent="0.3">
      <c r="A175" t="s">
        <v>48</v>
      </c>
      <c r="B175" t="s">
        <v>48</v>
      </c>
      <c r="C175" t="e">
        <f>COUNTIFS(#REF!,A175)</f>
        <v>#REF!</v>
      </c>
      <c r="D175" t="e">
        <f>SUMIFS(#REF!,#REF!,$A175)</f>
        <v>#REF!</v>
      </c>
      <c r="E175" t="e">
        <f>SUMIFS(#REF!,#REF!,$A175)</f>
        <v>#REF!</v>
      </c>
      <c r="F175" t="e">
        <f>SUMIFS(#REF!,#REF!,$A175)</f>
        <v>#REF!</v>
      </c>
      <c r="G175" t="e">
        <f>SUMIFS(#REF!,#REF!,$A175)</f>
        <v>#REF!</v>
      </c>
      <c r="H175" t="e">
        <f>SUMIFS(#REF!,#REF!,$A175)</f>
        <v>#REF!</v>
      </c>
      <c r="I175" t="e">
        <f>SUMIFS(#REF!,#REF!,$A175)</f>
        <v>#REF!</v>
      </c>
    </row>
    <row r="176" spans="1:9" x14ac:dyDescent="0.3">
      <c r="A176" t="s">
        <v>396</v>
      </c>
      <c r="B176" t="s">
        <v>289</v>
      </c>
      <c r="C176" t="e">
        <f>COUNTIFS(#REF!,A176)</f>
        <v>#REF!</v>
      </c>
      <c r="D176" t="e">
        <f>SUMIFS(#REF!,#REF!,$A176)</f>
        <v>#REF!</v>
      </c>
      <c r="E176" t="e">
        <f>SUMIFS(#REF!,#REF!,$A176)</f>
        <v>#REF!</v>
      </c>
      <c r="F176" t="e">
        <f>SUMIFS(#REF!,#REF!,$A176)</f>
        <v>#REF!</v>
      </c>
      <c r="G176" t="e">
        <f>SUMIFS(#REF!,#REF!,$A176)</f>
        <v>#REF!</v>
      </c>
      <c r="H176" t="e">
        <f>SUMIFS(#REF!,#REF!,$A176)</f>
        <v>#REF!</v>
      </c>
      <c r="I176" t="e">
        <f>SUMIFS(#REF!,#REF!,$A176)</f>
        <v>#REF!</v>
      </c>
    </row>
    <row r="177" spans="1:9" x14ac:dyDescent="0.3">
      <c r="A177" t="s">
        <v>114</v>
      </c>
      <c r="B177" t="s">
        <v>114</v>
      </c>
      <c r="C177" t="e">
        <f>COUNTIFS(#REF!,A177)</f>
        <v>#REF!</v>
      </c>
      <c r="D177" t="e">
        <f>SUMIFS(#REF!,#REF!,$A177)</f>
        <v>#REF!</v>
      </c>
      <c r="E177" t="e">
        <f>SUMIFS(#REF!,#REF!,$A177)</f>
        <v>#REF!</v>
      </c>
      <c r="F177" t="e">
        <f>SUMIFS(#REF!,#REF!,$A177)</f>
        <v>#REF!</v>
      </c>
      <c r="G177" t="e">
        <f>SUMIFS(#REF!,#REF!,$A177)</f>
        <v>#REF!</v>
      </c>
      <c r="H177" t="e">
        <f>SUMIFS(#REF!,#REF!,$A177)</f>
        <v>#REF!</v>
      </c>
      <c r="I177" t="e">
        <f>SUMIFS(#REF!,#REF!,$A177)</f>
        <v>#REF!</v>
      </c>
    </row>
  </sheetData>
  <sortState ref="L2:M68">
    <sortCondition descending="1" ref="M2:M68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6"/>
  <sheetViews>
    <sheetView zoomScaleNormal="100" workbookViewId="0"/>
  </sheetViews>
  <sheetFormatPr defaultColWidth="9.109375" defaultRowHeight="13.8" x14ac:dyDescent="0.3"/>
  <cols>
    <col min="1" max="1" width="23.6640625" style="1" customWidth="1"/>
    <col min="2" max="2" width="1.6640625" style="4" customWidth="1"/>
    <col min="3" max="8" width="10.6640625" style="1" customWidth="1"/>
    <col min="9" max="9" width="10.6640625" style="4" customWidth="1"/>
    <col min="10" max="10" width="1.6640625" style="4" customWidth="1"/>
    <col min="11" max="15" width="10.6640625" style="1" customWidth="1"/>
    <col min="16" max="16" width="10.6640625" style="4" customWidth="1"/>
    <col min="17" max="17" width="10.6640625" style="1" customWidth="1"/>
    <col min="18" max="18" width="1.6640625" style="4" customWidth="1"/>
    <col min="19" max="22" width="10.6640625" style="1" customWidth="1"/>
    <col min="23" max="23" width="10.6640625" style="4" customWidth="1"/>
    <col min="24" max="25" width="10.6640625" style="1" customWidth="1"/>
    <col min="26" max="26" width="1.6640625" style="1" customWidth="1"/>
    <col min="27" max="16384" width="9.109375" style="1"/>
  </cols>
  <sheetData>
    <row r="1" spans="1:26" s="15" customFormat="1" ht="38.25" customHeight="1" x14ac:dyDescent="0.3">
      <c r="A1" s="9" t="s">
        <v>196</v>
      </c>
      <c r="B1" s="14"/>
      <c r="C1" s="12" t="s">
        <v>147</v>
      </c>
      <c r="D1" s="12" t="s">
        <v>183</v>
      </c>
      <c r="E1" s="12" t="s">
        <v>184</v>
      </c>
      <c r="F1" s="12" t="s">
        <v>185</v>
      </c>
      <c r="G1" s="12" t="s">
        <v>186</v>
      </c>
      <c r="H1" s="18" t="s">
        <v>187</v>
      </c>
      <c r="I1" s="18" t="s">
        <v>188</v>
      </c>
      <c r="J1" s="14" t="s">
        <v>141</v>
      </c>
      <c r="P1" s="14"/>
      <c r="R1" s="14" t="s">
        <v>141</v>
      </c>
      <c r="W1" s="14"/>
      <c r="Z1" s="15" t="s">
        <v>141</v>
      </c>
    </row>
    <row r="2" spans="1:26" x14ac:dyDescent="0.3">
      <c r="A2" s="1" t="s">
        <v>256</v>
      </c>
      <c r="C2" s="206">
        <v>177</v>
      </c>
      <c r="D2" s="206">
        <v>7</v>
      </c>
      <c r="E2" s="206">
        <v>16</v>
      </c>
      <c r="F2" s="206">
        <v>258</v>
      </c>
      <c r="G2" s="206">
        <v>323</v>
      </c>
      <c r="H2" s="206">
        <v>17</v>
      </c>
      <c r="I2" s="206">
        <v>13</v>
      </c>
    </row>
    <row r="3" spans="1:26" x14ac:dyDescent="0.3">
      <c r="A3" s="1" t="s">
        <v>254</v>
      </c>
      <c r="C3" s="206">
        <v>169</v>
      </c>
      <c r="D3" s="206">
        <v>18</v>
      </c>
      <c r="E3" s="206">
        <v>23</v>
      </c>
      <c r="F3" s="206">
        <v>383</v>
      </c>
      <c r="G3" s="206">
        <v>434</v>
      </c>
      <c r="H3" s="206">
        <v>16</v>
      </c>
      <c r="I3" s="206">
        <v>17</v>
      </c>
    </row>
    <row r="4" spans="1:26" x14ac:dyDescent="0.3">
      <c r="A4" s="1" t="s">
        <v>271</v>
      </c>
      <c r="C4" s="206">
        <v>146</v>
      </c>
      <c r="D4" s="206">
        <v>10</v>
      </c>
      <c r="E4" s="206">
        <v>14</v>
      </c>
      <c r="F4" s="206">
        <v>213</v>
      </c>
      <c r="G4" s="206">
        <v>281</v>
      </c>
      <c r="H4" s="206">
        <v>19</v>
      </c>
      <c r="I4" s="206">
        <v>9</v>
      </c>
    </row>
    <row r="5" spans="1:26" x14ac:dyDescent="0.3">
      <c r="A5" s="1" t="s">
        <v>394</v>
      </c>
      <c r="C5" s="206">
        <v>142</v>
      </c>
      <c r="D5" s="206">
        <v>8</v>
      </c>
      <c r="E5" s="206">
        <v>18</v>
      </c>
      <c r="F5" s="206">
        <v>236</v>
      </c>
      <c r="G5" s="206">
        <v>259</v>
      </c>
      <c r="H5" s="206">
        <v>15</v>
      </c>
      <c r="I5" s="206">
        <v>8</v>
      </c>
    </row>
    <row r="6" spans="1:26" x14ac:dyDescent="0.3">
      <c r="A6" s="1" t="s">
        <v>266</v>
      </c>
      <c r="C6" s="206">
        <v>135</v>
      </c>
      <c r="D6" s="206">
        <v>17</v>
      </c>
      <c r="E6" s="206">
        <v>22</v>
      </c>
      <c r="F6" s="206">
        <v>218</v>
      </c>
      <c r="G6" s="206">
        <v>345</v>
      </c>
      <c r="H6" s="206">
        <v>14</v>
      </c>
      <c r="I6" s="206">
        <v>8</v>
      </c>
    </row>
    <row r="7" spans="1:26" x14ac:dyDescent="0.3">
      <c r="A7" s="1" t="s">
        <v>51</v>
      </c>
      <c r="C7" s="206">
        <v>127</v>
      </c>
      <c r="D7" s="206">
        <v>9</v>
      </c>
      <c r="E7" s="206">
        <v>11</v>
      </c>
      <c r="F7" s="206">
        <v>179</v>
      </c>
      <c r="G7" s="206">
        <v>247</v>
      </c>
      <c r="H7" s="206">
        <v>13</v>
      </c>
      <c r="I7" s="206">
        <v>6</v>
      </c>
    </row>
    <row r="8" spans="1:26" x14ac:dyDescent="0.3">
      <c r="A8" s="1" t="s">
        <v>103</v>
      </c>
      <c r="C8" s="206">
        <v>119</v>
      </c>
      <c r="D8" s="206">
        <v>9</v>
      </c>
      <c r="E8" s="206">
        <v>12</v>
      </c>
      <c r="F8" s="206">
        <v>168</v>
      </c>
      <c r="G8" s="206">
        <v>220</v>
      </c>
      <c r="H8" s="206">
        <v>14</v>
      </c>
      <c r="I8" s="206">
        <v>6</v>
      </c>
    </row>
    <row r="9" spans="1:26" x14ac:dyDescent="0.3">
      <c r="A9" s="1" t="s">
        <v>90</v>
      </c>
      <c r="C9" s="206">
        <v>104</v>
      </c>
      <c r="D9" s="206">
        <v>3</v>
      </c>
      <c r="E9" s="206">
        <v>12</v>
      </c>
      <c r="F9" s="206">
        <v>169</v>
      </c>
      <c r="G9" s="206">
        <v>203</v>
      </c>
      <c r="H9" s="206">
        <v>8</v>
      </c>
      <c r="I9" s="206">
        <v>2</v>
      </c>
    </row>
    <row r="10" spans="1:26" x14ac:dyDescent="0.3">
      <c r="A10" s="1" t="s">
        <v>40</v>
      </c>
      <c r="C10" s="206">
        <v>98</v>
      </c>
      <c r="D10" s="206">
        <v>10</v>
      </c>
      <c r="E10" s="206">
        <v>13</v>
      </c>
      <c r="F10" s="206">
        <v>182</v>
      </c>
      <c r="G10" s="206">
        <v>218</v>
      </c>
      <c r="H10" s="206">
        <v>8</v>
      </c>
      <c r="I10" s="206">
        <v>6</v>
      </c>
    </row>
    <row r="11" spans="1:26" x14ac:dyDescent="0.3">
      <c r="A11" s="1" t="s">
        <v>86</v>
      </c>
      <c r="C11" s="206">
        <v>97</v>
      </c>
      <c r="D11" s="206">
        <v>8</v>
      </c>
      <c r="E11" s="206">
        <v>12</v>
      </c>
      <c r="F11" s="206">
        <v>145</v>
      </c>
      <c r="G11" s="206">
        <v>209</v>
      </c>
      <c r="H11" s="206">
        <v>10</v>
      </c>
      <c r="I11" s="206">
        <v>8</v>
      </c>
    </row>
    <row r="12" spans="1:26" x14ac:dyDescent="0.3">
      <c r="A12" s="1" t="s">
        <v>275</v>
      </c>
      <c r="C12" s="206">
        <v>92</v>
      </c>
      <c r="D12" s="206">
        <v>8</v>
      </c>
      <c r="E12" s="206">
        <v>7</v>
      </c>
      <c r="F12" s="206">
        <v>164</v>
      </c>
      <c r="G12" s="206">
        <v>190</v>
      </c>
      <c r="H12" s="206">
        <v>12</v>
      </c>
      <c r="I12" s="206">
        <v>4</v>
      </c>
    </row>
    <row r="13" spans="1:26" x14ac:dyDescent="0.3">
      <c r="A13" s="1" t="s">
        <v>99</v>
      </c>
      <c r="C13" s="206">
        <v>87</v>
      </c>
      <c r="D13" s="206">
        <v>6</v>
      </c>
      <c r="E13" s="206">
        <v>9</v>
      </c>
      <c r="F13" s="206">
        <v>131</v>
      </c>
      <c r="G13" s="206">
        <v>196</v>
      </c>
      <c r="H13" s="206">
        <v>12</v>
      </c>
      <c r="I13" s="206">
        <v>7</v>
      </c>
    </row>
    <row r="14" spans="1:26" x14ac:dyDescent="0.3">
      <c r="A14" s="1" t="s">
        <v>79</v>
      </c>
      <c r="C14" s="206">
        <v>87</v>
      </c>
      <c r="D14" s="206">
        <v>8</v>
      </c>
      <c r="E14" s="206">
        <v>8</v>
      </c>
      <c r="F14" s="206">
        <v>159</v>
      </c>
      <c r="G14" s="206">
        <v>174</v>
      </c>
      <c r="H14" s="206">
        <v>8</v>
      </c>
      <c r="I14" s="206">
        <v>1</v>
      </c>
    </row>
    <row r="15" spans="1:26" x14ac:dyDescent="0.3">
      <c r="A15" s="1" t="s">
        <v>255</v>
      </c>
      <c r="C15" s="206">
        <v>84</v>
      </c>
      <c r="D15" s="206">
        <v>3</v>
      </c>
      <c r="E15" s="206">
        <v>5</v>
      </c>
      <c r="F15" s="206">
        <v>149</v>
      </c>
      <c r="G15" s="206">
        <v>190</v>
      </c>
      <c r="H15" s="206">
        <v>7</v>
      </c>
      <c r="I15" s="206">
        <v>9</v>
      </c>
    </row>
    <row r="16" spans="1:26" x14ac:dyDescent="0.3">
      <c r="A16" s="1" t="s">
        <v>267</v>
      </c>
      <c r="C16" s="206">
        <v>80</v>
      </c>
      <c r="D16" s="206">
        <v>7</v>
      </c>
      <c r="E16" s="206">
        <v>5</v>
      </c>
      <c r="F16" s="206">
        <v>149</v>
      </c>
      <c r="G16" s="206">
        <v>161</v>
      </c>
      <c r="H16" s="206">
        <v>11</v>
      </c>
      <c r="I16" s="206">
        <v>6</v>
      </c>
    </row>
    <row r="17" spans="1:23" x14ac:dyDescent="0.3">
      <c r="A17" s="1" t="s">
        <v>106</v>
      </c>
      <c r="C17" s="206">
        <v>80</v>
      </c>
      <c r="D17" s="206">
        <v>5</v>
      </c>
      <c r="E17" s="206">
        <v>16</v>
      </c>
      <c r="F17" s="206">
        <v>128</v>
      </c>
      <c r="G17" s="206">
        <v>166</v>
      </c>
      <c r="H17" s="206">
        <v>11</v>
      </c>
      <c r="I17" s="206">
        <v>4</v>
      </c>
    </row>
    <row r="18" spans="1:23" x14ac:dyDescent="0.3">
      <c r="A18" s="1" t="s">
        <v>48</v>
      </c>
      <c r="C18" s="206">
        <v>79</v>
      </c>
      <c r="D18" s="206">
        <v>7</v>
      </c>
      <c r="E18" s="206">
        <v>5</v>
      </c>
      <c r="F18" s="206">
        <v>153</v>
      </c>
      <c r="G18" s="206">
        <v>188</v>
      </c>
      <c r="H18" s="206">
        <v>8</v>
      </c>
      <c r="I18" s="206">
        <v>1</v>
      </c>
    </row>
    <row r="19" spans="1:23" x14ac:dyDescent="0.3">
      <c r="A19" s="1" t="s">
        <v>270</v>
      </c>
      <c r="C19" s="206">
        <v>65</v>
      </c>
      <c r="D19" s="206">
        <v>6</v>
      </c>
      <c r="E19" s="206">
        <v>8</v>
      </c>
      <c r="F19" s="206">
        <v>125</v>
      </c>
      <c r="G19" s="206">
        <v>135</v>
      </c>
      <c r="H19" s="206">
        <v>7</v>
      </c>
      <c r="I19" s="206">
        <v>4</v>
      </c>
    </row>
    <row r="20" spans="1:23" x14ac:dyDescent="0.3">
      <c r="A20" s="1" t="s">
        <v>26</v>
      </c>
      <c r="C20" s="206">
        <v>62</v>
      </c>
      <c r="D20" s="206">
        <v>2</v>
      </c>
      <c r="E20" s="206">
        <v>3</v>
      </c>
      <c r="F20" s="206">
        <v>101</v>
      </c>
      <c r="G20" s="206">
        <v>136</v>
      </c>
      <c r="H20" s="206">
        <v>10</v>
      </c>
      <c r="I20" s="206">
        <v>3</v>
      </c>
    </row>
    <row r="21" spans="1:23" x14ac:dyDescent="0.3">
      <c r="A21" s="1" t="s">
        <v>289</v>
      </c>
      <c r="C21" s="206">
        <v>57</v>
      </c>
      <c r="D21" s="206">
        <v>5</v>
      </c>
      <c r="E21" s="206">
        <v>2</v>
      </c>
      <c r="F21" s="206">
        <v>134</v>
      </c>
      <c r="G21" s="206">
        <v>128</v>
      </c>
      <c r="H21" s="206">
        <v>8</v>
      </c>
      <c r="I21" s="206">
        <v>12</v>
      </c>
    </row>
    <row r="22" spans="1:23" x14ac:dyDescent="0.3">
      <c r="A22" s="1" t="s">
        <v>278</v>
      </c>
      <c r="C22" s="206">
        <v>55</v>
      </c>
      <c r="D22" s="206">
        <v>6</v>
      </c>
      <c r="E22" s="206">
        <v>8</v>
      </c>
      <c r="F22" s="206">
        <v>94</v>
      </c>
      <c r="G22" s="206">
        <v>109</v>
      </c>
      <c r="H22" s="206">
        <v>8</v>
      </c>
      <c r="I22" s="206">
        <v>3</v>
      </c>
    </row>
    <row r="23" spans="1:23" x14ac:dyDescent="0.3">
      <c r="A23" s="1" t="s">
        <v>83</v>
      </c>
      <c r="C23" s="206">
        <v>54</v>
      </c>
      <c r="D23" s="206">
        <v>2</v>
      </c>
      <c r="E23" s="206">
        <v>7</v>
      </c>
      <c r="F23" s="206">
        <v>101</v>
      </c>
      <c r="G23" s="206">
        <v>121</v>
      </c>
      <c r="H23" s="206">
        <v>8</v>
      </c>
      <c r="I23" s="206">
        <v>2</v>
      </c>
    </row>
    <row r="24" spans="1:23" x14ac:dyDescent="0.3">
      <c r="A24" s="1" t="s">
        <v>404</v>
      </c>
      <c r="C24" s="206">
        <v>54</v>
      </c>
      <c r="D24" s="206">
        <v>7</v>
      </c>
      <c r="E24" s="206">
        <v>11</v>
      </c>
      <c r="F24" s="206">
        <v>81</v>
      </c>
      <c r="G24" s="206">
        <v>124</v>
      </c>
      <c r="H24" s="206">
        <v>7</v>
      </c>
      <c r="I24" s="206">
        <v>5</v>
      </c>
    </row>
    <row r="25" spans="1:23" s="2" customFormat="1" x14ac:dyDescent="0.3">
      <c r="A25" s="2" t="s">
        <v>409</v>
      </c>
      <c r="B25" s="3"/>
      <c r="C25" s="208">
        <v>2250</v>
      </c>
      <c r="D25" s="208">
        <v>171</v>
      </c>
      <c r="E25" s="208">
        <v>247</v>
      </c>
      <c r="F25" s="208">
        <v>3820</v>
      </c>
      <c r="G25" s="208">
        <v>4757</v>
      </c>
      <c r="H25" s="208">
        <v>251</v>
      </c>
      <c r="I25" s="209">
        <v>144</v>
      </c>
      <c r="J25" s="3"/>
      <c r="P25" s="3"/>
      <c r="R25" s="3"/>
      <c r="W25" s="3"/>
    </row>
    <row r="26" spans="1:23" x14ac:dyDescent="0.3">
      <c r="A26" s="1" t="s">
        <v>414</v>
      </c>
      <c r="C26" s="206">
        <v>619</v>
      </c>
      <c r="D26" s="206">
        <v>53</v>
      </c>
      <c r="E26" s="206">
        <v>90</v>
      </c>
      <c r="F26" s="206">
        <v>1034</v>
      </c>
      <c r="G26" s="206">
        <v>1228</v>
      </c>
      <c r="H26" s="206">
        <v>90</v>
      </c>
      <c r="I26" s="207">
        <v>44</v>
      </c>
    </row>
    <row r="27" spans="1:23" s="2" customFormat="1" x14ac:dyDescent="0.3">
      <c r="A27" s="3" t="s">
        <v>410</v>
      </c>
      <c r="B27" s="3"/>
      <c r="C27" s="208">
        <v>2869</v>
      </c>
      <c r="D27" s="208">
        <v>224</v>
      </c>
      <c r="E27" s="208">
        <v>337</v>
      </c>
      <c r="F27" s="208">
        <v>4854</v>
      </c>
      <c r="G27" s="208">
        <v>5985</v>
      </c>
      <c r="H27" s="208">
        <v>341</v>
      </c>
      <c r="I27" s="208">
        <v>188</v>
      </c>
      <c r="J27" s="3"/>
      <c r="P27" s="3"/>
      <c r="R27" s="3"/>
      <c r="W27" s="3"/>
    </row>
    <row r="28" spans="1:23" x14ac:dyDescent="0.3">
      <c r="A28" s="2" t="s">
        <v>411</v>
      </c>
      <c r="C28" s="207">
        <v>3950</v>
      </c>
      <c r="D28" s="206">
        <v>260</v>
      </c>
      <c r="E28" s="206">
        <v>451</v>
      </c>
      <c r="F28" s="206">
        <v>6969</v>
      </c>
      <c r="G28" s="206">
        <v>8968</v>
      </c>
      <c r="H28" s="206">
        <v>488</v>
      </c>
      <c r="I28" s="206">
        <v>255</v>
      </c>
    </row>
    <row r="29" spans="1:23" x14ac:dyDescent="0.3">
      <c r="A29" s="2" t="s">
        <v>412</v>
      </c>
      <c r="C29" s="207">
        <v>6070</v>
      </c>
      <c r="D29" s="206">
        <v>363</v>
      </c>
      <c r="E29" s="206">
        <v>529</v>
      </c>
      <c r="F29" s="206">
        <v>8819</v>
      </c>
      <c r="G29" s="206">
        <v>10753</v>
      </c>
      <c r="H29" s="206">
        <v>704</v>
      </c>
      <c r="I29" s="206">
        <v>460</v>
      </c>
    </row>
    <row r="30" spans="1:23" x14ac:dyDescent="0.3">
      <c r="A30" s="2" t="s">
        <v>413</v>
      </c>
      <c r="C30" s="207">
        <v>6069</v>
      </c>
      <c r="D30" s="206">
        <v>810</v>
      </c>
      <c r="E30" s="206">
        <v>1021</v>
      </c>
      <c r="F30" s="206">
        <v>14787</v>
      </c>
      <c r="G30" s="206">
        <v>16554</v>
      </c>
      <c r="H30" s="206">
        <v>822</v>
      </c>
      <c r="I30" s="206">
        <v>533</v>
      </c>
    </row>
    <row r="31" spans="1:23" x14ac:dyDescent="0.3">
      <c r="A31" s="2" t="s">
        <v>132</v>
      </c>
      <c r="C31" s="207">
        <v>4887</v>
      </c>
      <c r="D31" s="206">
        <v>343</v>
      </c>
      <c r="E31" s="206">
        <v>483</v>
      </c>
      <c r="F31" s="206">
        <v>8126</v>
      </c>
      <c r="G31" s="206">
        <v>9671</v>
      </c>
      <c r="H31" s="206">
        <v>538</v>
      </c>
      <c r="I31" s="206">
        <v>403</v>
      </c>
    </row>
    <row r="32" spans="1:23" x14ac:dyDescent="0.3">
      <c r="A32" s="2" t="s">
        <v>133</v>
      </c>
      <c r="C32" s="207">
        <v>6031</v>
      </c>
      <c r="D32" s="206">
        <v>712</v>
      </c>
      <c r="E32" s="206">
        <v>983</v>
      </c>
      <c r="F32" s="206">
        <v>12880</v>
      </c>
      <c r="G32" s="206">
        <v>14488</v>
      </c>
      <c r="H32" s="206">
        <v>927</v>
      </c>
      <c r="I32" s="206">
        <v>616</v>
      </c>
    </row>
    <row r="33" spans="1:26" x14ac:dyDescent="0.3">
      <c r="A33" s="2" t="s">
        <v>134</v>
      </c>
      <c r="C33" s="207">
        <v>5963</v>
      </c>
      <c r="D33" s="206">
        <v>569</v>
      </c>
      <c r="E33" s="206">
        <v>813</v>
      </c>
      <c r="F33" s="206">
        <v>9460</v>
      </c>
      <c r="G33" s="206">
        <v>11431</v>
      </c>
      <c r="H33" s="206">
        <v>748</v>
      </c>
      <c r="I33" s="206">
        <v>472</v>
      </c>
    </row>
    <row r="34" spans="1:26" x14ac:dyDescent="0.3">
      <c r="A34" s="2" t="s">
        <v>135</v>
      </c>
      <c r="C34" s="207">
        <v>4935</v>
      </c>
      <c r="D34" s="206">
        <v>399</v>
      </c>
      <c r="E34" s="206">
        <v>628</v>
      </c>
      <c r="F34" s="206">
        <v>6650</v>
      </c>
      <c r="G34" s="206">
        <v>8636</v>
      </c>
      <c r="H34" s="206">
        <v>668</v>
      </c>
      <c r="I34" s="206">
        <v>377</v>
      </c>
    </row>
    <row r="35" spans="1:26" x14ac:dyDescent="0.3">
      <c r="A35" s="2" t="s">
        <v>136</v>
      </c>
      <c r="C35" s="207">
        <v>3701</v>
      </c>
      <c r="D35" s="206">
        <v>362</v>
      </c>
      <c r="E35" s="206">
        <v>499</v>
      </c>
      <c r="F35" s="206">
        <v>7644</v>
      </c>
      <c r="G35" s="206">
        <v>8992</v>
      </c>
      <c r="H35" s="206">
        <v>531</v>
      </c>
      <c r="I35" s="206">
        <v>338</v>
      </c>
    </row>
    <row r="37" spans="1:26" x14ac:dyDescent="0.3">
      <c r="A37" s="5" t="s">
        <v>182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</row>
    <row r="38" spans="1:26" x14ac:dyDescent="0.3">
      <c r="A38" s="6" t="s">
        <v>143</v>
      </c>
      <c r="B38" s="5"/>
      <c r="C38" s="5">
        <v>10</v>
      </c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</row>
    <row r="39" spans="1:26" x14ac:dyDescent="0.3">
      <c r="A39" s="6" t="s">
        <v>144</v>
      </c>
      <c r="B39" s="5"/>
      <c r="C39" s="5">
        <v>10</v>
      </c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</row>
    <row r="40" spans="1:26" x14ac:dyDescent="0.3">
      <c r="A40" s="6" t="s">
        <v>145</v>
      </c>
      <c r="B40" s="5"/>
      <c r="C40" s="5">
        <v>10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</row>
    <row r="41" spans="1:26" x14ac:dyDescent="0.3">
      <c r="A41" s="6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</row>
    <row r="42" spans="1:26" s="13" customFormat="1" ht="38.25" customHeight="1" x14ac:dyDescent="0.3">
      <c r="A42" s="9" t="s">
        <v>196</v>
      </c>
      <c r="B42" s="9"/>
      <c r="C42" s="12" t="s">
        <v>147</v>
      </c>
      <c r="D42" s="12" t="s">
        <v>190</v>
      </c>
      <c r="E42" s="12" t="s">
        <v>191</v>
      </c>
      <c r="F42" s="12" t="s">
        <v>192</v>
      </c>
      <c r="G42" s="12" t="s">
        <v>193</v>
      </c>
      <c r="H42" s="18" t="s">
        <v>194</v>
      </c>
      <c r="I42" s="18" t="s">
        <v>195</v>
      </c>
      <c r="J42" s="9" t="s">
        <v>141</v>
      </c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13" t="s">
        <v>141</v>
      </c>
    </row>
    <row r="43" spans="1:26" x14ac:dyDescent="0.3">
      <c r="A43" s="4" t="s">
        <v>256</v>
      </c>
      <c r="C43" s="213">
        <v>177</v>
      </c>
      <c r="D43" s="19">
        <v>0.30434782608695654</v>
      </c>
      <c r="E43" s="19">
        <v>0.69565217391304346</v>
      </c>
      <c r="F43" s="19">
        <v>0.44406196213425131</v>
      </c>
      <c r="G43" s="19">
        <v>0.55593803786574869</v>
      </c>
      <c r="H43" s="19">
        <v>0.56666666666666665</v>
      </c>
      <c r="I43" s="19">
        <v>0.43333333333333335</v>
      </c>
      <c r="K43" s="4"/>
      <c r="L43" s="7"/>
      <c r="M43" s="7"/>
      <c r="N43" s="7"/>
      <c r="O43" s="7"/>
      <c r="P43" s="7"/>
      <c r="Q43" s="7"/>
      <c r="S43" s="4"/>
      <c r="T43" s="7"/>
      <c r="U43" s="7"/>
      <c r="V43" s="7"/>
      <c r="W43" s="7"/>
      <c r="X43" s="7"/>
      <c r="Y43" s="7"/>
    </row>
    <row r="44" spans="1:26" x14ac:dyDescent="0.3">
      <c r="A44" s="4" t="s">
        <v>254</v>
      </c>
      <c r="C44" s="213">
        <v>169</v>
      </c>
      <c r="D44" s="19">
        <v>0.43902439024390244</v>
      </c>
      <c r="E44" s="19">
        <v>0.56097560975609762</v>
      </c>
      <c r="F44" s="19">
        <v>0.46878824969400246</v>
      </c>
      <c r="G44" s="19">
        <v>0.53121175030599754</v>
      </c>
      <c r="H44" s="19">
        <v>0.48484848484848486</v>
      </c>
      <c r="I44" s="19">
        <v>0.51515151515151514</v>
      </c>
      <c r="K44" s="4"/>
      <c r="L44" s="7"/>
      <c r="M44" s="7"/>
      <c r="N44" s="7"/>
      <c r="O44" s="7"/>
      <c r="P44" s="7"/>
      <c r="Q44" s="7"/>
      <c r="S44" s="4"/>
      <c r="T44" s="7"/>
      <c r="U44" s="7"/>
      <c r="V44" s="7"/>
      <c r="W44" s="7"/>
      <c r="X44" s="7"/>
      <c r="Y44" s="7"/>
    </row>
    <row r="45" spans="1:26" x14ac:dyDescent="0.3">
      <c r="A45" s="4" t="s">
        <v>271</v>
      </c>
      <c r="C45" s="213">
        <v>146</v>
      </c>
      <c r="D45" s="19">
        <v>0.41666666666666669</v>
      </c>
      <c r="E45" s="19">
        <v>0.58333333333333337</v>
      </c>
      <c r="F45" s="19">
        <v>0.43117408906882593</v>
      </c>
      <c r="G45" s="19">
        <v>0.56882591093117407</v>
      </c>
      <c r="H45" s="19">
        <v>0.6785714285714286</v>
      </c>
      <c r="I45" s="19">
        <v>0.32142857142857145</v>
      </c>
      <c r="K45" s="4"/>
      <c r="L45" s="7"/>
      <c r="M45" s="7"/>
      <c r="N45" s="7"/>
      <c r="O45" s="7"/>
      <c r="P45" s="7"/>
      <c r="Q45" s="7"/>
      <c r="S45" s="4"/>
      <c r="T45" s="7"/>
      <c r="U45" s="7"/>
      <c r="V45" s="7"/>
      <c r="W45" s="7"/>
      <c r="X45" s="7"/>
      <c r="Y45" s="7"/>
    </row>
    <row r="46" spans="1:26" x14ac:dyDescent="0.3">
      <c r="A46" s="4" t="s">
        <v>394</v>
      </c>
      <c r="C46" s="213">
        <v>142</v>
      </c>
      <c r="D46" s="19">
        <v>0.30769230769230771</v>
      </c>
      <c r="E46" s="19">
        <v>0.69230769230769229</v>
      </c>
      <c r="F46" s="19">
        <v>0.47676767676767678</v>
      </c>
      <c r="G46" s="19">
        <v>0.52323232323232327</v>
      </c>
      <c r="H46" s="19">
        <v>0.65217391304347827</v>
      </c>
      <c r="I46" s="19">
        <v>0.34782608695652173</v>
      </c>
      <c r="K46" s="4"/>
      <c r="L46" s="7"/>
      <c r="M46" s="7"/>
      <c r="N46" s="7"/>
      <c r="O46" s="7"/>
      <c r="P46" s="7"/>
      <c r="Q46" s="7"/>
      <c r="S46" s="4"/>
      <c r="T46" s="7"/>
      <c r="U46" s="7"/>
      <c r="V46" s="7"/>
      <c r="W46" s="7"/>
      <c r="X46" s="7"/>
      <c r="Y46" s="7"/>
    </row>
    <row r="47" spans="1:26" x14ac:dyDescent="0.3">
      <c r="A47" s="4" t="s">
        <v>266</v>
      </c>
      <c r="C47" s="213">
        <v>135</v>
      </c>
      <c r="D47" s="19">
        <v>0.4358974358974359</v>
      </c>
      <c r="E47" s="19">
        <v>0.5641025641025641</v>
      </c>
      <c r="F47" s="19">
        <v>0.38721136767317937</v>
      </c>
      <c r="G47" s="19">
        <v>0.61278863232682057</v>
      </c>
      <c r="H47" s="19">
        <v>0.63636363636363635</v>
      </c>
      <c r="I47" s="19">
        <v>0.36363636363636365</v>
      </c>
      <c r="K47" s="4"/>
      <c r="L47" s="7"/>
      <c r="M47" s="7"/>
      <c r="N47" s="7"/>
      <c r="O47" s="7"/>
      <c r="P47" s="7"/>
      <c r="Q47" s="7"/>
      <c r="S47" s="4"/>
      <c r="T47" s="7"/>
      <c r="U47" s="7"/>
      <c r="V47" s="7"/>
      <c r="W47" s="7"/>
      <c r="X47" s="7"/>
      <c r="Y47" s="7"/>
    </row>
    <row r="48" spans="1:26" x14ac:dyDescent="0.3">
      <c r="A48" s="4" t="s">
        <v>51</v>
      </c>
      <c r="C48" s="213">
        <v>127</v>
      </c>
      <c r="D48" s="19">
        <v>0.45</v>
      </c>
      <c r="E48" s="19">
        <v>0.55000000000000004</v>
      </c>
      <c r="F48" s="19">
        <v>0.42018779342723006</v>
      </c>
      <c r="G48" s="19">
        <v>0.57981220657276999</v>
      </c>
      <c r="H48" s="19">
        <v>0.68421052631578949</v>
      </c>
      <c r="I48" s="19">
        <v>0.31578947368421051</v>
      </c>
      <c r="K48" s="4"/>
      <c r="L48" s="7"/>
      <c r="M48" s="7"/>
      <c r="N48" s="7"/>
      <c r="O48" s="7"/>
      <c r="P48" s="7"/>
      <c r="Q48" s="7"/>
      <c r="S48" s="4"/>
      <c r="T48" s="7"/>
      <c r="U48" s="7"/>
      <c r="V48" s="7"/>
      <c r="W48" s="7"/>
      <c r="X48" s="7"/>
      <c r="Y48" s="7"/>
    </row>
    <row r="49" spans="1:25" x14ac:dyDescent="0.3">
      <c r="A49" s="4" t="s">
        <v>103</v>
      </c>
      <c r="C49" s="213">
        <v>119</v>
      </c>
      <c r="D49" s="19">
        <v>0.42857142857142855</v>
      </c>
      <c r="E49" s="19">
        <v>0.5714285714285714</v>
      </c>
      <c r="F49" s="19">
        <v>0.4329896907216495</v>
      </c>
      <c r="G49" s="19">
        <v>0.5670103092783505</v>
      </c>
      <c r="H49" s="19">
        <v>0.7</v>
      </c>
      <c r="I49" s="19">
        <v>0.3</v>
      </c>
      <c r="K49" s="4"/>
      <c r="L49" s="7"/>
      <c r="M49" s="7"/>
      <c r="N49" s="7"/>
      <c r="O49" s="7"/>
      <c r="P49" s="7"/>
      <c r="Q49" s="7"/>
      <c r="S49" s="4"/>
      <c r="T49" s="7"/>
      <c r="U49" s="7"/>
      <c r="V49" s="7"/>
      <c r="W49" s="7"/>
      <c r="X49" s="7"/>
      <c r="Y49" s="7"/>
    </row>
    <row r="50" spans="1:25" x14ac:dyDescent="0.3">
      <c r="A50" s="4" t="s">
        <v>90</v>
      </c>
      <c r="C50" s="213">
        <v>104</v>
      </c>
      <c r="D50" s="19">
        <v>0.2</v>
      </c>
      <c r="E50" s="19">
        <v>0.8</v>
      </c>
      <c r="F50" s="19">
        <v>0.45430107526881719</v>
      </c>
      <c r="G50" s="19">
        <v>0.54569892473118276</v>
      </c>
      <c r="H50" s="19">
        <v>0.8</v>
      </c>
      <c r="I50" s="19">
        <v>0.2</v>
      </c>
      <c r="K50" s="4"/>
      <c r="L50" s="7"/>
      <c r="M50" s="7"/>
      <c r="N50" s="7"/>
      <c r="O50" s="7"/>
      <c r="P50" s="7"/>
      <c r="Q50" s="7"/>
      <c r="S50" s="4"/>
      <c r="T50" s="7"/>
      <c r="U50" s="7"/>
      <c r="V50" s="7"/>
      <c r="W50" s="7"/>
      <c r="X50" s="7"/>
      <c r="Y50" s="7"/>
    </row>
    <row r="51" spans="1:25" x14ac:dyDescent="0.3">
      <c r="A51" s="4" t="s">
        <v>40</v>
      </c>
      <c r="C51" s="213">
        <v>98</v>
      </c>
      <c r="D51" s="19">
        <v>0.43478260869565216</v>
      </c>
      <c r="E51" s="19">
        <v>0.56521739130434778</v>
      </c>
      <c r="F51" s="19">
        <v>0.45500000000000002</v>
      </c>
      <c r="G51" s="19">
        <v>0.54500000000000004</v>
      </c>
      <c r="H51" s="19">
        <v>0.5714285714285714</v>
      </c>
      <c r="I51" s="19">
        <v>0.42857142857142855</v>
      </c>
      <c r="K51" s="4"/>
      <c r="L51" s="7"/>
      <c r="M51" s="7"/>
      <c r="N51" s="7"/>
      <c r="O51" s="7"/>
      <c r="P51" s="7"/>
      <c r="Q51" s="7"/>
      <c r="S51" s="4"/>
      <c r="T51" s="7"/>
      <c r="U51" s="7"/>
      <c r="V51" s="7"/>
      <c r="W51" s="7"/>
      <c r="X51" s="7"/>
      <c r="Y51" s="7"/>
    </row>
    <row r="52" spans="1:25" x14ac:dyDescent="0.3">
      <c r="A52" s="4" t="s">
        <v>86</v>
      </c>
      <c r="C52" s="213">
        <v>97</v>
      </c>
      <c r="D52" s="19">
        <v>0.4</v>
      </c>
      <c r="E52" s="19">
        <v>0.6</v>
      </c>
      <c r="F52" s="19">
        <v>0.4096045197740113</v>
      </c>
      <c r="G52" s="19">
        <v>0.59039548022598876</v>
      </c>
      <c r="H52" s="19">
        <v>0.55555555555555558</v>
      </c>
      <c r="I52" s="19">
        <v>0.44444444444444442</v>
      </c>
      <c r="K52" s="4"/>
      <c r="L52" s="7"/>
      <c r="M52" s="7"/>
      <c r="N52" s="7"/>
      <c r="O52" s="7"/>
      <c r="P52" s="7"/>
      <c r="Q52" s="7"/>
      <c r="S52" s="4"/>
      <c r="T52" s="7"/>
      <c r="U52" s="7"/>
      <c r="V52" s="7"/>
      <c r="W52" s="7"/>
      <c r="X52" s="7"/>
      <c r="Y52" s="7"/>
    </row>
    <row r="53" spans="1:25" x14ac:dyDescent="0.3">
      <c r="A53" s="4" t="s">
        <v>275</v>
      </c>
      <c r="C53" s="213">
        <v>92</v>
      </c>
      <c r="D53" s="19">
        <v>0.53333333333333333</v>
      </c>
      <c r="E53" s="19">
        <v>0.46666666666666667</v>
      </c>
      <c r="F53" s="19">
        <v>0.4632768361581921</v>
      </c>
      <c r="G53" s="19">
        <v>0.53672316384180796</v>
      </c>
      <c r="H53" s="19">
        <v>0.75</v>
      </c>
      <c r="I53" s="19">
        <v>0.25</v>
      </c>
      <c r="K53" s="4"/>
      <c r="L53" s="7"/>
      <c r="M53" s="7"/>
      <c r="N53" s="7"/>
      <c r="O53" s="7"/>
      <c r="P53" s="7"/>
      <c r="Q53" s="7"/>
      <c r="S53" s="4"/>
      <c r="T53" s="7"/>
      <c r="U53" s="7"/>
      <c r="V53" s="7"/>
      <c r="W53" s="7"/>
      <c r="X53" s="7"/>
      <c r="Y53" s="7"/>
    </row>
    <row r="54" spans="1:25" x14ac:dyDescent="0.3">
      <c r="A54" s="4" t="s">
        <v>99</v>
      </c>
      <c r="C54" s="213">
        <v>87</v>
      </c>
      <c r="D54" s="19">
        <v>0.4</v>
      </c>
      <c r="E54" s="19">
        <v>0.6</v>
      </c>
      <c r="F54" s="19">
        <v>0.40061162079510704</v>
      </c>
      <c r="G54" s="19">
        <v>0.59938837920489296</v>
      </c>
      <c r="H54" s="19">
        <v>0.63157894736842102</v>
      </c>
      <c r="I54" s="19">
        <v>0.36842105263157893</v>
      </c>
      <c r="K54" s="4"/>
      <c r="L54" s="7"/>
      <c r="M54" s="7"/>
      <c r="N54" s="7"/>
      <c r="O54" s="7"/>
      <c r="P54" s="7"/>
      <c r="Q54" s="7"/>
      <c r="S54" s="4"/>
      <c r="T54" s="7"/>
      <c r="U54" s="7"/>
      <c r="V54" s="7"/>
      <c r="W54" s="7"/>
      <c r="X54" s="7"/>
      <c r="Y54" s="7"/>
    </row>
    <row r="55" spans="1:25" x14ac:dyDescent="0.3">
      <c r="A55" s="4" t="s">
        <v>79</v>
      </c>
      <c r="C55" s="213">
        <v>87</v>
      </c>
      <c r="D55" s="19">
        <v>0.5</v>
      </c>
      <c r="E55" s="19">
        <v>0.5</v>
      </c>
      <c r="F55" s="19">
        <v>0.47747747747747749</v>
      </c>
      <c r="G55" s="19">
        <v>0.52252252252252251</v>
      </c>
      <c r="H55" s="19" t="s">
        <v>417</v>
      </c>
      <c r="I55" s="19" t="s">
        <v>417</v>
      </c>
      <c r="K55" s="4"/>
      <c r="L55" s="7"/>
      <c r="M55" s="7"/>
      <c r="N55" s="7"/>
      <c r="O55" s="7"/>
      <c r="P55" s="7"/>
      <c r="Q55" s="7"/>
      <c r="S55" s="4"/>
      <c r="T55" s="7"/>
      <c r="U55" s="7"/>
      <c r="V55" s="7"/>
      <c r="W55" s="7"/>
      <c r="X55" s="7"/>
      <c r="Y55" s="7"/>
    </row>
    <row r="56" spans="1:25" x14ac:dyDescent="0.3">
      <c r="A56" s="4" t="s">
        <v>255</v>
      </c>
      <c r="C56" s="213">
        <v>84</v>
      </c>
      <c r="D56" s="19" t="s">
        <v>417</v>
      </c>
      <c r="E56" s="19" t="s">
        <v>417</v>
      </c>
      <c r="F56" s="19">
        <v>0.43952802359882004</v>
      </c>
      <c r="G56" s="19">
        <v>0.56047197640117996</v>
      </c>
      <c r="H56" s="19">
        <v>0.4375</v>
      </c>
      <c r="I56" s="19">
        <v>0.5625</v>
      </c>
      <c r="K56" s="4"/>
      <c r="L56" s="7"/>
      <c r="M56" s="7"/>
      <c r="N56" s="7"/>
      <c r="O56" s="7"/>
      <c r="P56" s="7"/>
      <c r="Q56" s="7"/>
      <c r="S56" s="4"/>
      <c r="T56" s="7"/>
      <c r="U56" s="7"/>
      <c r="V56" s="7"/>
      <c r="W56" s="7"/>
      <c r="X56" s="7"/>
      <c r="Y56" s="7"/>
    </row>
    <row r="57" spans="1:25" x14ac:dyDescent="0.3">
      <c r="A57" s="4" t="s">
        <v>267</v>
      </c>
      <c r="C57" s="213">
        <v>80</v>
      </c>
      <c r="D57" s="19">
        <v>0.58333333333333337</v>
      </c>
      <c r="E57" s="19">
        <v>0.41666666666666669</v>
      </c>
      <c r="F57" s="19">
        <v>0.48064516129032259</v>
      </c>
      <c r="G57" s="19">
        <v>0.51935483870967747</v>
      </c>
      <c r="H57" s="19">
        <v>0.6470588235294118</v>
      </c>
      <c r="I57" s="19">
        <v>0.35294117647058826</v>
      </c>
      <c r="K57" s="4"/>
      <c r="L57" s="7"/>
      <c r="M57" s="7"/>
      <c r="N57" s="7"/>
      <c r="O57" s="7"/>
      <c r="P57" s="7"/>
      <c r="Q57" s="7"/>
      <c r="S57" s="4"/>
      <c r="T57" s="7"/>
      <c r="U57" s="7"/>
      <c r="V57" s="7"/>
      <c r="W57" s="7"/>
      <c r="X57" s="7"/>
      <c r="Y57" s="7"/>
    </row>
    <row r="58" spans="1:25" x14ac:dyDescent="0.3">
      <c r="A58" s="4" t="s">
        <v>106</v>
      </c>
      <c r="C58" s="213">
        <v>80</v>
      </c>
      <c r="D58" s="19">
        <v>0.23809523809523808</v>
      </c>
      <c r="E58" s="19">
        <v>0.76190476190476186</v>
      </c>
      <c r="F58" s="19">
        <v>0.43537414965986393</v>
      </c>
      <c r="G58" s="19">
        <v>0.56462585034013602</v>
      </c>
      <c r="H58" s="19">
        <v>0.73333333333333328</v>
      </c>
      <c r="I58" s="19">
        <v>0.26666666666666666</v>
      </c>
      <c r="K58" s="4"/>
      <c r="L58" s="7"/>
      <c r="M58" s="7"/>
      <c r="N58" s="7"/>
      <c r="O58" s="7"/>
      <c r="P58" s="7"/>
      <c r="Q58" s="7"/>
      <c r="S58" s="4"/>
      <c r="T58" s="7"/>
      <c r="U58" s="7"/>
      <c r="V58" s="7"/>
      <c r="W58" s="7"/>
      <c r="X58" s="7"/>
      <c r="Y58" s="7"/>
    </row>
    <row r="59" spans="1:25" x14ac:dyDescent="0.3">
      <c r="A59" s="4" t="s">
        <v>48</v>
      </c>
      <c r="C59" s="213">
        <v>79</v>
      </c>
      <c r="D59" s="19">
        <v>0.58333333333333337</v>
      </c>
      <c r="E59" s="19">
        <v>0.41666666666666669</v>
      </c>
      <c r="F59" s="19">
        <v>0.44868035190615835</v>
      </c>
      <c r="G59" s="19">
        <v>0.5513196480938416</v>
      </c>
      <c r="H59" s="19" t="s">
        <v>417</v>
      </c>
      <c r="I59" s="19" t="s">
        <v>417</v>
      </c>
      <c r="K59" s="4"/>
      <c r="L59" s="7"/>
      <c r="M59" s="7"/>
      <c r="N59" s="7"/>
      <c r="O59" s="7"/>
      <c r="P59" s="7"/>
      <c r="Q59" s="7"/>
      <c r="S59" s="4"/>
      <c r="T59" s="7"/>
      <c r="U59" s="7"/>
      <c r="V59" s="7"/>
      <c r="W59" s="7"/>
      <c r="X59" s="7"/>
      <c r="Y59" s="7"/>
    </row>
    <row r="60" spans="1:25" x14ac:dyDescent="0.3">
      <c r="A60" s="4" t="s">
        <v>270</v>
      </c>
      <c r="C60" s="213">
        <v>65</v>
      </c>
      <c r="D60" s="19">
        <v>0.42857142857142855</v>
      </c>
      <c r="E60" s="19">
        <v>0.5714285714285714</v>
      </c>
      <c r="F60" s="19">
        <v>0.48076923076923078</v>
      </c>
      <c r="G60" s="19">
        <v>0.51923076923076927</v>
      </c>
      <c r="H60" s="19">
        <v>0.63636363636363635</v>
      </c>
      <c r="I60" s="19">
        <v>0.36363636363636365</v>
      </c>
      <c r="K60" s="4"/>
      <c r="L60" s="7"/>
      <c r="M60" s="7"/>
      <c r="N60" s="7"/>
      <c r="O60" s="7"/>
      <c r="P60" s="7"/>
      <c r="Q60" s="7"/>
      <c r="S60" s="4"/>
      <c r="T60" s="7"/>
      <c r="U60" s="7"/>
      <c r="V60" s="7"/>
      <c r="W60" s="7"/>
      <c r="X60" s="7"/>
      <c r="Y60" s="7"/>
    </row>
    <row r="61" spans="1:25" x14ac:dyDescent="0.3">
      <c r="A61" s="4" t="s">
        <v>26</v>
      </c>
      <c r="C61" s="213">
        <v>62</v>
      </c>
      <c r="D61" s="19" t="s">
        <v>417</v>
      </c>
      <c r="E61" s="19" t="s">
        <v>417</v>
      </c>
      <c r="F61" s="19">
        <v>0.42616033755274263</v>
      </c>
      <c r="G61" s="19">
        <v>0.57383966244725737</v>
      </c>
      <c r="H61" s="19">
        <v>0.76923076923076927</v>
      </c>
      <c r="I61" s="19">
        <v>0.23076923076923078</v>
      </c>
      <c r="K61" s="4"/>
      <c r="L61" s="7"/>
      <c r="M61" s="7"/>
      <c r="N61" s="7"/>
      <c r="O61" s="7"/>
      <c r="P61" s="7"/>
      <c r="Q61" s="7"/>
      <c r="S61" s="4"/>
      <c r="T61" s="7"/>
      <c r="U61" s="7"/>
      <c r="V61" s="7"/>
      <c r="W61" s="7"/>
      <c r="X61" s="7"/>
      <c r="Y61" s="7"/>
    </row>
    <row r="62" spans="1:25" x14ac:dyDescent="0.3">
      <c r="A62" s="4" t="s">
        <v>289</v>
      </c>
      <c r="C62" s="213">
        <v>57</v>
      </c>
      <c r="D62" s="19" t="s">
        <v>417</v>
      </c>
      <c r="E62" s="19" t="s">
        <v>417</v>
      </c>
      <c r="F62" s="19">
        <v>0.51145038167938928</v>
      </c>
      <c r="G62" s="19">
        <v>0.48854961832061067</v>
      </c>
      <c r="H62" s="19">
        <v>0.4</v>
      </c>
      <c r="I62" s="19">
        <v>0.6</v>
      </c>
      <c r="K62" s="4"/>
      <c r="L62" s="7"/>
      <c r="M62" s="7"/>
      <c r="N62" s="7"/>
      <c r="O62" s="7"/>
      <c r="P62" s="7"/>
      <c r="Q62" s="7"/>
      <c r="S62" s="4"/>
      <c r="T62" s="7"/>
      <c r="U62" s="7"/>
      <c r="V62" s="7"/>
      <c r="W62" s="7"/>
      <c r="X62" s="7"/>
      <c r="Y62" s="7"/>
    </row>
    <row r="63" spans="1:25" x14ac:dyDescent="0.3">
      <c r="A63" s="4" t="s">
        <v>278</v>
      </c>
      <c r="C63" s="213">
        <v>55</v>
      </c>
      <c r="D63" s="19">
        <v>0.42857142857142855</v>
      </c>
      <c r="E63" s="19">
        <v>0.5714285714285714</v>
      </c>
      <c r="F63" s="19">
        <v>0.46305418719211822</v>
      </c>
      <c r="G63" s="19">
        <v>0.53694581280788178</v>
      </c>
      <c r="H63" s="19">
        <v>0.72727272727272729</v>
      </c>
      <c r="I63" s="19">
        <v>0.27272727272727271</v>
      </c>
      <c r="K63" s="4"/>
      <c r="L63" s="7"/>
      <c r="M63" s="7"/>
      <c r="N63" s="7"/>
      <c r="O63" s="7"/>
      <c r="P63" s="7"/>
      <c r="Q63" s="7"/>
      <c r="S63" s="4"/>
      <c r="T63" s="7"/>
      <c r="U63" s="7"/>
      <c r="V63" s="7"/>
      <c r="W63" s="7"/>
      <c r="X63" s="7"/>
      <c r="Y63" s="7"/>
    </row>
    <row r="64" spans="1:25" x14ac:dyDescent="0.3">
      <c r="A64" s="4" t="s">
        <v>83</v>
      </c>
      <c r="C64" s="213">
        <v>54</v>
      </c>
      <c r="D64" s="19" t="s">
        <v>417</v>
      </c>
      <c r="E64" s="19" t="s">
        <v>417</v>
      </c>
      <c r="F64" s="19">
        <v>0.45495495495495497</v>
      </c>
      <c r="G64" s="19">
        <v>0.54504504504504503</v>
      </c>
      <c r="H64" s="19">
        <v>0.8</v>
      </c>
      <c r="I64" s="19">
        <v>0.2</v>
      </c>
      <c r="K64" s="4"/>
      <c r="L64" s="7"/>
      <c r="M64" s="7"/>
      <c r="N64" s="7"/>
      <c r="O64" s="7"/>
      <c r="P64" s="7"/>
      <c r="Q64" s="7"/>
      <c r="S64" s="4"/>
      <c r="T64" s="7"/>
      <c r="U64" s="7"/>
      <c r="V64" s="7"/>
      <c r="W64" s="7"/>
      <c r="X64" s="7"/>
      <c r="Y64" s="7"/>
    </row>
    <row r="65" spans="1:25" x14ac:dyDescent="0.3">
      <c r="A65" s="4" t="s">
        <v>404</v>
      </c>
      <c r="C65" s="213">
        <v>54</v>
      </c>
      <c r="D65" s="19">
        <v>0.3888888888888889</v>
      </c>
      <c r="E65" s="19">
        <v>0.61111111111111116</v>
      </c>
      <c r="F65" s="19">
        <v>0.39512195121951221</v>
      </c>
      <c r="G65" s="19">
        <v>0.60487804878048779</v>
      </c>
      <c r="H65" s="19">
        <v>0.58333333333333337</v>
      </c>
      <c r="I65" s="19">
        <v>0.41666666666666669</v>
      </c>
      <c r="K65" s="4"/>
      <c r="L65" s="7"/>
      <c r="M65" s="7"/>
      <c r="N65" s="7"/>
      <c r="O65" s="7"/>
      <c r="P65" s="7"/>
      <c r="Q65" s="7"/>
      <c r="S65" s="4"/>
      <c r="T65" s="7"/>
      <c r="U65" s="7"/>
      <c r="V65" s="7"/>
      <c r="W65" s="7"/>
      <c r="X65" s="7"/>
      <c r="Y65" s="7"/>
    </row>
    <row r="66" spans="1:25" s="2" customFormat="1" x14ac:dyDescent="0.3">
      <c r="A66" s="3" t="s">
        <v>409</v>
      </c>
      <c r="B66" s="3"/>
      <c r="C66" s="214">
        <v>2250</v>
      </c>
      <c r="D66" s="21">
        <v>0.40909090909090912</v>
      </c>
      <c r="E66" s="21">
        <v>0.59090909090909094</v>
      </c>
      <c r="F66" s="21">
        <v>0.4453771715051883</v>
      </c>
      <c r="G66" s="21">
        <v>0.5546228284948117</v>
      </c>
      <c r="H66" s="21">
        <v>0.63544303797468349</v>
      </c>
      <c r="I66" s="21">
        <v>0.36455696202531646</v>
      </c>
      <c r="J66" s="3"/>
      <c r="K66" s="3"/>
      <c r="L66" s="8"/>
      <c r="M66" s="8"/>
      <c r="N66" s="8"/>
      <c r="O66" s="8"/>
      <c r="P66" s="8"/>
      <c r="Q66" s="8"/>
      <c r="R66" s="3"/>
      <c r="S66" s="3"/>
      <c r="T66" s="8"/>
      <c r="U66" s="8"/>
      <c r="V66" s="8"/>
      <c r="W66" s="8"/>
      <c r="X66" s="8"/>
      <c r="Y66" s="8"/>
    </row>
    <row r="67" spans="1:25" x14ac:dyDescent="0.3">
      <c r="A67" s="4" t="s">
        <v>414</v>
      </c>
      <c r="B67" s="1"/>
      <c r="C67" s="213">
        <v>619</v>
      </c>
      <c r="D67" s="19">
        <v>0.37062937062937062</v>
      </c>
      <c r="E67" s="19">
        <v>0.62937062937062938</v>
      </c>
      <c r="F67" s="19">
        <v>0.45711759504862953</v>
      </c>
      <c r="G67" s="19">
        <v>0.54288240495137052</v>
      </c>
      <c r="H67" s="19">
        <v>0.67164179104477617</v>
      </c>
      <c r="I67" s="19">
        <v>0.32835820895522388</v>
      </c>
      <c r="J67" s="1"/>
      <c r="K67" s="4"/>
      <c r="L67" s="7"/>
      <c r="M67" s="7"/>
      <c r="N67" s="7"/>
      <c r="O67" s="7"/>
      <c r="P67" s="7"/>
      <c r="Q67" s="7"/>
      <c r="S67" s="4"/>
      <c r="T67" s="7"/>
      <c r="U67" s="7"/>
      <c r="V67" s="7"/>
      <c r="W67" s="7"/>
      <c r="X67" s="7"/>
      <c r="Y67" s="7"/>
    </row>
    <row r="68" spans="1:25" s="2" customFormat="1" x14ac:dyDescent="0.3">
      <c r="A68" s="3" t="s">
        <v>410</v>
      </c>
      <c r="C68" s="214">
        <v>2869</v>
      </c>
      <c r="D68" s="21">
        <v>0.39928698752228164</v>
      </c>
      <c r="E68" s="21">
        <v>0.60071301247771836</v>
      </c>
      <c r="F68" s="21">
        <v>0.44782729034043733</v>
      </c>
      <c r="G68" s="21">
        <v>0.55217270965956267</v>
      </c>
      <c r="H68" s="21">
        <v>0.64461247637051045</v>
      </c>
      <c r="I68" s="21">
        <v>0.35538752362948961</v>
      </c>
      <c r="K68" s="3"/>
      <c r="L68" s="8"/>
      <c r="M68" s="8"/>
      <c r="N68" s="8"/>
      <c r="O68" s="8"/>
      <c r="P68" s="8"/>
      <c r="Q68" s="8"/>
      <c r="R68" s="3"/>
      <c r="S68" s="3"/>
      <c r="T68" s="8"/>
      <c r="U68" s="8"/>
      <c r="V68" s="8"/>
      <c r="W68" s="8"/>
      <c r="X68" s="8"/>
      <c r="Y68" s="8"/>
    </row>
    <row r="69" spans="1:25" x14ac:dyDescent="0.3">
      <c r="A69" s="3" t="s">
        <v>411</v>
      </c>
      <c r="B69" s="1"/>
      <c r="C69" s="213">
        <v>3950</v>
      </c>
      <c r="D69" s="19">
        <v>0.36568213783403658</v>
      </c>
      <c r="E69" s="19">
        <v>0.63431786216596342</v>
      </c>
      <c r="F69" s="19">
        <v>0.43728430695864967</v>
      </c>
      <c r="G69" s="19">
        <v>0.56271569304135027</v>
      </c>
      <c r="H69" s="19">
        <v>0.65679676985195157</v>
      </c>
      <c r="I69" s="19">
        <v>0.34320323014804843</v>
      </c>
      <c r="J69" s="1"/>
      <c r="K69" s="4"/>
      <c r="L69" s="7"/>
      <c r="M69" s="7"/>
      <c r="N69" s="7"/>
      <c r="O69" s="7"/>
      <c r="P69" s="7"/>
      <c r="Q69" s="7"/>
      <c r="S69" s="4"/>
      <c r="T69" s="7"/>
      <c r="U69" s="7"/>
      <c r="V69" s="7"/>
      <c r="W69" s="7"/>
      <c r="X69" s="7"/>
      <c r="Y69" s="7"/>
    </row>
    <row r="70" spans="1:25" x14ac:dyDescent="0.3">
      <c r="A70" s="3" t="s">
        <v>412</v>
      </c>
      <c r="B70" s="1"/>
      <c r="C70" s="213">
        <v>6070</v>
      </c>
      <c r="D70" s="19">
        <v>0.40695067264573992</v>
      </c>
      <c r="E70" s="19">
        <v>0.59304932735426008</v>
      </c>
      <c r="F70" s="19">
        <v>0.45059268342530145</v>
      </c>
      <c r="G70" s="19">
        <v>0.54940731657469855</v>
      </c>
      <c r="H70" s="19">
        <v>0.60481099656357384</v>
      </c>
      <c r="I70" s="19">
        <v>0.3951890034364261</v>
      </c>
      <c r="J70" s="1"/>
      <c r="K70" s="4"/>
      <c r="L70" s="7"/>
      <c r="M70" s="7"/>
      <c r="N70" s="7"/>
      <c r="O70" s="7"/>
      <c r="P70" s="7"/>
      <c r="Q70" s="7"/>
      <c r="S70" s="4"/>
      <c r="T70" s="7"/>
      <c r="U70" s="7"/>
      <c r="V70" s="7"/>
      <c r="W70" s="7"/>
      <c r="X70" s="7"/>
      <c r="Y70" s="7"/>
    </row>
    <row r="71" spans="1:25" x14ac:dyDescent="0.3">
      <c r="A71" s="3" t="s">
        <v>413</v>
      </c>
      <c r="B71" s="1"/>
      <c r="C71" s="213">
        <v>6069</v>
      </c>
      <c r="D71" s="19">
        <v>0.4423812124522119</v>
      </c>
      <c r="E71" s="19">
        <v>0.55761878754778804</v>
      </c>
      <c r="F71" s="19">
        <v>0.47181008902077154</v>
      </c>
      <c r="G71" s="19">
        <v>0.52818991097922852</v>
      </c>
      <c r="H71" s="19">
        <v>0.60664206642066421</v>
      </c>
      <c r="I71" s="19">
        <v>0.39335793357933579</v>
      </c>
      <c r="J71" s="1"/>
      <c r="K71" s="4"/>
      <c r="L71" s="7"/>
      <c r="M71" s="7"/>
      <c r="N71" s="7"/>
      <c r="O71" s="7"/>
      <c r="P71" s="7"/>
      <c r="Q71" s="7"/>
      <c r="S71" s="4"/>
      <c r="T71" s="7"/>
      <c r="U71" s="7"/>
      <c r="V71" s="7"/>
      <c r="W71" s="7"/>
      <c r="X71" s="7"/>
      <c r="Y71" s="7"/>
    </row>
    <row r="72" spans="1:25" x14ac:dyDescent="0.3">
      <c r="A72" s="3" t="s">
        <v>132</v>
      </c>
      <c r="B72" s="1"/>
      <c r="C72" s="213">
        <v>4887</v>
      </c>
      <c r="D72" s="19">
        <v>0.4152542372881356</v>
      </c>
      <c r="E72" s="19">
        <v>0.5847457627118644</v>
      </c>
      <c r="F72" s="19">
        <v>0.4565938079451593</v>
      </c>
      <c r="G72" s="19">
        <v>0.54340619205484075</v>
      </c>
      <c r="H72" s="19">
        <v>0.57173219978746015</v>
      </c>
      <c r="I72" s="19">
        <v>0.42826780021253985</v>
      </c>
      <c r="J72" s="1"/>
      <c r="K72" s="4"/>
      <c r="L72" s="7"/>
      <c r="M72" s="7"/>
      <c r="N72" s="7"/>
      <c r="O72" s="7"/>
      <c r="P72" s="7"/>
      <c r="Q72" s="7"/>
      <c r="S72" s="4"/>
      <c r="T72" s="7"/>
      <c r="U72" s="7"/>
      <c r="V72" s="7"/>
      <c r="W72" s="7"/>
      <c r="X72" s="7"/>
      <c r="Y72" s="7"/>
    </row>
    <row r="73" spans="1:25" x14ac:dyDescent="0.3">
      <c r="A73" s="3" t="s">
        <v>133</v>
      </c>
      <c r="B73" s="1"/>
      <c r="C73" s="213">
        <v>6031</v>
      </c>
      <c r="D73" s="19">
        <v>0.42005899705014749</v>
      </c>
      <c r="E73" s="19">
        <v>0.57994100294985251</v>
      </c>
      <c r="F73" s="19">
        <v>0.47062262496346097</v>
      </c>
      <c r="G73" s="19">
        <v>0.52937737503653903</v>
      </c>
      <c r="H73" s="19">
        <v>0.60077770576798439</v>
      </c>
      <c r="I73" s="19">
        <v>0.39922229423201555</v>
      </c>
      <c r="J73" s="1"/>
      <c r="K73" s="4"/>
      <c r="L73" s="7"/>
      <c r="M73" s="7"/>
      <c r="N73" s="7"/>
      <c r="O73" s="7"/>
      <c r="P73" s="7"/>
      <c r="Q73" s="7"/>
      <c r="S73" s="4"/>
      <c r="T73" s="7"/>
      <c r="U73" s="7"/>
      <c r="V73" s="7"/>
      <c r="W73" s="7"/>
      <c r="X73" s="7"/>
      <c r="Y73" s="7"/>
    </row>
    <row r="74" spans="1:25" x14ac:dyDescent="0.3">
      <c r="A74" s="3" t="s">
        <v>134</v>
      </c>
      <c r="B74" s="1"/>
      <c r="C74" s="213">
        <v>5963</v>
      </c>
      <c r="D74" s="19">
        <v>0.4117221418234443</v>
      </c>
      <c r="E74" s="19">
        <v>0.58827785817655576</v>
      </c>
      <c r="F74" s="19">
        <v>0.45282657603752813</v>
      </c>
      <c r="G74" s="19">
        <v>0.54717342396247193</v>
      </c>
      <c r="H74" s="19">
        <v>0.61311475409836069</v>
      </c>
      <c r="I74" s="19">
        <v>0.38688524590163936</v>
      </c>
      <c r="J74" s="1"/>
      <c r="K74" s="4"/>
      <c r="L74" s="7"/>
      <c r="M74" s="7"/>
      <c r="N74" s="7"/>
      <c r="O74" s="7"/>
      <c r="P74" s="7"/>
      <c r="Q74" s="7"/>
      <c r="S74" s="4"/>
      <c r="T74" s="7"/>
      <c r="U74" s="7"/>
      <c r="V74" s="7"/>
      <c r="W74" s="7"/>
      <c r="X74" s="7"/>
      <c r="Y74" s="7"/>
    </row>
    <row r="75" spans="1:25" x14ac:dyDescent="0.3">
      <c r="A75" s="3" t="s">
        <v>135</v>
      </c>
      <c r="B75" s="1"/>
      <c r="C75" s="213">
        <v>4935</v>
      </c>
      <c r="D75" s="19">
        <v>0.3885102239532619</v>
      </c>
      <c r="E75" s="19">
        <v>0.61148977604673804</v>
      </c>
      <c r="F75" s="19">
        <v>0.43503859740939421</v>
      </c>
      <c r="G75" s="19">
        <v>0.56496140259060579</v>
      </c>
      <c r="H75" s="19">
        <v>0.6392344497607656</v>
      </c>
      <c r="I75" s="19">
        <v>0.36076555023923446</v>
      </c>
      <c r="J75" s="1"/>
      <c r="K75" s="4"/>
      <c r="L75" s="7"/>
      <c r="M75" s="7"/>
      <c r="N75" s="7"/>
      <c r="O75" s="7"/>
      <c r="P75" s="7"/>
      <c r="Q75" s="7"/>
      <c r="S75" s="4"/>
      <c r="T75" s="7"/>
      <c r="U75" s="7"/>
      <c r="V75" s="7"/>
      <c r="W75" s="7"/>
      <c r="X75" s="7"/>
      <c r="Y75" s="7"/>
    </row>
    <row r="76" spans="1:25" x14ac:dyDescent="0.3">
      <c r="A76" s="3" t="s">
        <v>136</v>
      </c>
      <c r="B76" s="1"/>
      <c r="C76" s="213">
        <v>3701</v>
      </c>
      <c r="D76" s="19">
        <v>0.42044134727061555</v>
      </c>
      <c r="E76" s="19">
        <v>0.57955865272938445</v>
      </c>
      <c r="F76" s="19">
        <v>0.45948545323395046</v>
      </c>
      <c r="G76" s="19">
        <v>0.54051454676604949</v>
      </c>
      <c r="H76" s="19">
        <v>0.6110471806674338</v>
      </c>
      <c r="I76" s="19">
        <v>0.38895281933256615</v>
      </c>
      <c r="J76" s="1"/>
      <c r="K76" s="4"/>
      <c r="L76" s="7"/>
      <c r="M76" s="7"/>
      <c r="N76" s="7"/>
      <c r="O76" s="7"/>
      <c r="P76" s="7"/>
      <c r="Q76" s="7"/>
      <c r="S76" s="4"/>
      <c r="T76" s="7"/>
      <c r="U76" s="7"/>
      <c r="V76" s="7"/>
      <c r="W76" s="7"/>
      <c r="X76" s="7"/>
      <c r="Y76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74"/>
  <sheetViews>
    <sheetView zoomScaleNormal="100" workbookViewId="0"/>
  </sheetViews>
  <sheetFormatPr defaultColWidth="9.109375" defaultRowHeight="13.8" x14ac:dyDescent="0.3"/>
  <cols>
    <col min="1" max="1" width="23.6640625" style="231" customWidth="1"/>
    <col min="2" max="2" width="1.6640625" style="230" customWidth="1"/>
    <col min="3" max="4" width="11.6640625" style="231" customWidth="1"/>
    <col min="5" max="5" width="21.6640625" style="231" customWidth="1"/>
    <col min="6" max="7" width="20.6640625" style="231" customWidth="1"/>
    <col min="8" max="8" width="1.6640625" style="230" customWidth="1"/>
    <col min="9" max="10" width="11.6640625" style="231" customWidth="1"/>
    <col min="11" max="11" width="21.6640625" style="231" customWidth="1"/>
    <col min="12" max="12" width="20.6640625" style="231" customWidth="1"/>
    <col min="13" max="13" width="20.6640625" style="230" customWidth="1"/>
    <col min="14" max="14" width="1.6640625" style="230" customWidth="1"/>
    <col min="15" max="16" width="11.6640625" style="231" customWidth="1"/>
    <col min="17" max="17" width="21.6640625" style="231" customWidth="1"/>
    <col min="18" max="19" width="20.6640625" style="231" customWidth="1"/>
    <col min="20" max="20" width="1.6640625" style="230" customWidth="1"/>
    <col min="21" max="25" width="9.109375" style="230"/>
    <col min="26" max="16384" width="9.109375" style="231"/>
  </cols>
  <sheetData>
    <row r="1" spans="1:25" ht="12.75" customHeight="1" x14ac:dyDescent="0.3">
      <c r="A1" s="228"/>
      <c r="B1" s="228"/>
      <c r="C1" s="262" t="s">
        <v>176</v>
      </c>
      <c r="D1" s="262"/>
      <c r="E1" s="262"/>
      <c r="F1" s="262"/>
      <c r="G1" s="262"/>
      <c r="H1" s="229"/>
      <c r="I1" s="262" t="s">
        <v>177</v>
      </c>
      <c r="J1" s="262"/>
      <c r="K1" s="262"/>
      <c r="L1" s="262"/>
      <c r="M1" s="262"/>
      <c r="N1" s="229"/>
      <c r="O1" s="262" t="s">
        <v>178</v>
      </c>
      <c r="P1" s="262"/>
      <c r="Q1" s="262"/>
      <c r="R1" s="262"/>
      <c r="S1" s="262"/>
      <c r="T1" s="229"/>
      <c r="U1" s="229"/>
      <c r="V1" s="229"/>
    </row>
    <row r="2" spans="1:25" s="235" customFormat="1" ht="79.5" customHeight="1" x14ac:dyDescent="0.3">
      <c r="A2" s="232" t="s">
        <v>197</v>
      </c>
      <c r="B2" s="233"/>
      <c r="C2" s="234" t="s">
        <v>147</v>
      </c>
      <c r="D2" s="234" t="s">
        <v>221</v>
      </c>
      <c r="E2" s="234" t="s">
        <v>201</v>
      </c>
      <c r="F2" s="234" t="s">
        <v>199</v>
      </c>
      <c r="G2" s="234" t="s">
        <v>200</v>
      </c>
      <c r="H2" s="233" t="s">
        <v>141</v>
      </c>
      <c r="I2" s="234" t="s">
        <v>147</v>
      </c>
      <c r="J2" s="234" t="s">
        <v>221</v>
      </c>
      <c r="K2" s="234" t="s">
        <v>201</v>
      </c>
      <c r="L2" s="234" t="s">
        <v>199</v>
      </c>
      <c r="M2" s="234" t="s">
        <v>200</v>
      </c>
      <c r="N2" s="233" t="s">
        <v>141</v>
      </c>
      <c r="O2" s="234" t="s">
        <v>147</v>
      </c>
      <c r="P2" s="234" t="s">
        <v>221</v>
      </c>
      <c r="Q2" s="234" t="s">
        <v>201</v>
      </c>
      <c r="R2" s="234" t="s">
        <v>199</v>
      </c>
      <c r="S2" s="234" t="s">
        <v>200</v>
      </c>
      <c r="T2" s="233"/>
      <c r="U2" s="233"/>
      <c r="V2" s="233"/>
      <c r="W2" s="233"/>
      <c r="X2" s="233"/>
      <c r="Y2" s="233"/>
    </row>
    <row r="3" spans="1:25" x14ac:dyDescent="0.3">
      <c r="A3" s="231" t="s">
        <v>65</v>
      </c>
      <c r="C3" s="231">
        <v>100</v>
      </c>
      <c r="D3" s="231">
        <v>58</v>
      </c>
      <c r="E3" s="236">
        <v>0.39009700000000003</v>
      </c>
      <c r="F3" s="236">
        <v>3.3088800000000002E-2</v>
      </c>
      <c r="G3" s="236">
        <v>0.334312</v>
      </c>
      <c r="I3" s="231">
        <v>101</v>
      </c>
      <c r="J3" s="231">
        <v>58</v>
      </c>
      <c r="K3" s="236">
        <v>0.400314</v>
      </c>
      <c r="L3" s="236">
        <v>-2.6584699999999999E-2</v>
      </c>
      <c r="M3" s="237">
        <v>0.32283099999999998</v>
      </c>
      <c r="O3" s="231">
        <f t="shared" ref="O3:O38" si="0">C3+I3</f>
        <v>201</v>
      </c>
      <c r="P3" s="231">
        <f t="shared" ref="P3:P38" si="1">D3+J3</f>
        <v>116</v>
      </c>
      <c r="Q3" s="236">
        <f t="shared" ref="Q3:Q38" si="2">IFERROR((D3*E3+J3*K3)/(D3+J3),"n/a")</f>
        <v>0.39520550000000004</v>
      </c>
      <c r="R3" s="236">
        <f t="shared" ref="R3:R38" si="3">IFERROR(($D3*F3+$J3*L3)/($D3+$J3),"n/a")</f>
        <v>3.2520500000000024E-3</v>
      </c>
      <c r="S3" s="237">
        <f t="shared" ref="S3:S38" si="4">IFERROR(($D3*G3+$J3*M3)/($D3+$J3),"n/a")</f>
        <v>0.32857150000000002</v>
      </c>
      <c r="U3" s="238"/>
    </row>
    <row r="4" spans="1:25" x14ac:dyDescent="0.3">
      <c r="A4" s="231" t="s">
        <v>28</v>
      </c>
      <c r="C4" s="231">
        <v>101</v>
      </c>
      <c r="D4" s="231">
        <v>57</v>
      </c>
      <c r="E4" s="236">
        <v>0.38503199999999999</v>
      </c>
      <c r="F4" s="236">
        <v>-3.6894999999999997E-2</v>
      </c>
      <c r="G4" s="236">
        <v>0.35755100000000001</v>
      </c>
      <c r="I4" s="231">
        <v>100</v>
      </c>
      <c r="J4" s="231">
        <v>58</v>
      </c>
      <c r="K4" s="236">
        <v>0.37995299999999999</v>
      </c>
      <c r="L4" s="236">
        <v>6.0352700000000002E-2</v>
      </c>
      <c r="M4" s="237">
        <v>0.35655500000000001</v>
      </c>
      <c r="O4" s="231">
        <f t="shared" si="0"/>
        <v>201</v>
      </c>
      <c r="P4" s="231">
        <f t="shared" si="1"/>
        <v>115</v>
      </c>
      <c r="Q4" s="236">
        <f t="shared" si="2"/>
        <v>0.38247041739130438</v>
      </c>
      <c r="R4" s="236">
        <f t="shared" si="3"/>
        <v>1.2151666086956526E-2</v>
      </c>
      <c r="S4" s="237">
        <f t="shared" si="4"/>
        <v>0.35704866956521741</v>
      </c>
      <c r="U4" s="238"/>
    </row>
    <row r="5" spans="1:25" x14ac:dyDescent="0.3">
      <c r="A5" s="231" t="s">
        <v>62</v>
      </c>
      <c r="C5" s="231">
        <v>101</v>
      </c>
      <c r="D5" s="231">
        <v>61</v>
      </c>
      <c r="E5" s="236">
        <v>0.39022899999999999</v>
      </c>
      <c r="F5" s="236">
        <v>-4.1764500000000003E-2</v>
      </c>
      <c r="G5" s="236">
        <v>0.382685</v>
      </c>
      <c r="I5" s="231">
        <v>100</v>
      </c>
      <c r="J5" s="231">
        <v>56</v>
      </c>
      <c r="K5" s="236">
        <v>0.40181600000000001</v>
      </c>
      <c r="L5" s="236">
        <v>-1.62956E-2</v>
      </c>
      <c r="M5" s="237">
        <v>0.30116199999999999</v>
      </c>
      <c r="O5" s="231">
        <f t="shared" si="0"/>
        <v>201</v>
      </c>
      <c r="P5" s="231">
        <f t="shared" si="1"/>
        <v>117</v>
      </c>
      <c r="Q5" s="236">
        <f t="shared" si="2"/>
        <v>0.39577491452991453</v>
      </c>
      <c r="R5" s="236">
        <f t="shared" si="3"/>
        <v>-2.9574257264957264E-2</v>
      </c>
      <c r="S5" s="237">
        <f t="shared" si="4"/>
        <v>0.34366544444444441</v>
      </c>
      <c r="U5" s="238"/>
    </row>
    <row r="6" spans="1:25" x14ac:dyDescent="0.3">
      <c r="A6" s="231" t="s">
        <v>67</v>
      </c>
      <c r="C6" s="231">
        <v>101</v>
      </c>
      <c r="D6" s="231">
        <v>56</v>
      </c>
      <c r="E6" s="236">
        <v>0.37874999999999998</v>
      </c>
      <c r="F6" s="236">
        <v>5.6775600000000002E-2</v>
      </c>
      <c r="G6" s="236">
        <v>0.32098900000000002</v>
      </c>
      <c r="I6" s="231">
        <v>100</v>
      </c>
      <c r="J6" s="231">
        <v>61</v>
      </c>
      <c r="K6" s="236">
        <v>0.40806199999999998</v>
      </c>
      <c r="L6" s="236">
        <v>-4.5620300000000003E-2</v>
      </c>
      <c r="M6" s="237">
        <v>0.33309800000000001</v>
      </c>
      <c r="O6" s="231">
        <f t="shared" si="0"/>
        <v>201</v>
      </c>
      <c r="P6" s="231">
        <f t="shared" si="1"/>
        <v>117</v>
      </c>
      <c r="Q6" s="236">
        <f t="shared" si="2"/>
        <v>0.39403232478632477</v>
      </c>
      <c r="R6" s="236">
        <f t="shared" si="3"/>
        <v>3.3897034188034186E-3</v>
      </c>
      <c r="S6" s="237">
        <f t="shared" si="4"/>
        <v>0.32730223931623936</v>
      </c>
      <c r="U6" s="238"/>
    </row>
    <row r="7" spans="1:25" x14ac:dyDescent="0.3">
      <c r="A7" s="231" t="s">
        <v>64</v>
      </c>
      <c r="C7" s="231">
        <v>102</v>
      </c>
      <c r="D7" s="231">
        <v>58</v>
      </c>
      <c r="E7" s="236">
        <v>0.54997600000000002</v>
      </c>
      <c r="F7" s="236">
        <v>8.3082400000000001E-2</v>
      </c>
      <c r="G7" s="236">
        <v>0.26793699999999998</v>
      </c>
      <c r="I7" s="231">
        <v>98</v>
      </c>
      <c r="J7" s="231">
        <v>56</v>
      </c>
      <c r="K7" s="236">
        <v>0.36340699999999998</v>
      </c>
      <c r="L7" s="236">
        <v>-3.2054900000000001E-3</v>
      </c>
      <c r="M7" s="237">
        <v>0.335702</v>
      </c>
      <c r="O7" s="231">
        <f t="shared" si="0"/>
        <v>200</v>
      </c>
      <c r="P7" s="231">
        <f t="shared" si="1"/>
        <v>114</v>
      </c>
      <c r="Q7" s="236">
        <f t="shared" si="2"/>
        <v>0.45832807017543858</v>
      </c>
      <c r="R7" s="236">
        <f t="shared" si="3"/>
        <v>4.0695366315789475E-2</v>
      </c>
      <c r="S7" s="237">
        <f t="shared" si="4"/>
        <v>0.30122507017543859</v>
      </c>
      <c r="U7" s="238"/>
    </row>
    <row r="8" spans="1:25" x14ac:dyDescent="0.3">
      <c r="A8" s="231" t="s">
        <v>33</v>
      </c>
      <c r="C8" s="231">
        <v>103</v>
      </c>
      <c r="D8" s="231">
        <v>57</v>
      </c>
      <c r="E8" s="236">
        <v>0.50622699999999998</v>
      </c>
      <c r="F8" s="236">
        <v>1.81668E-2</v>
      </c>
      <c r="G8" s="236">
        <v>0.27305200000000002</v>
      </c>
      <c r="I8" s="231">
        <v>97</v>
      </c>
      <c r="J8" s="231">
        <v>54</v>
      </c>
      <c r="K8" s="236">
        <v>0.394785</v>
      </c>
      <c r="L8" s="236">
        <v>-9.2126799999999991E-3</v>
      </c>
      <c r="M8" s="237">
        <v>0.353381</v>
      </c>
      <c r="O8" s="231">
        <f t="shared" si="0"/>
        <v>200</v>
      </c>
      <c r="P8" s="231">
        <f t="shared" si="1"/>
        <v>111</v>
      </c>
      <c r="Q8" s="236">
        <f t="shared" si="2"/>
        <v>0.45201197297297291</v>
      </c>
      <c r="R8" s="236">
        <f t="shared" si="3"/>
        <v>4.8470529729729749E-3</v>
      </c>
      <c r="S8" s="237">
        <f t="shared" si="4"/>
        <v>0.31213097297297299</v>
      </c>
      <c r="U8" s="238"/>
    </row>
    <row r="9" spans="1:25" x14ac:dyDescent="0.3">
      <c r="A9" s="231" t="s">
        <v>30</v>
      </c>
      <c r="C9" s="231">
        <v>94</v>
      </c>
      <c r="D9" s="231">
        <v>61</v>
      </c>
      <c r="E9" s="236">
        <v>0.43623299999999998</v>
      </c>
      <c r="F9" s="236">
        <v>1.7006500000000001E-2</v>
      </c>
      <c r="G9" s="236">
        <v>0.33400200000000002</v>
      </c>
      <c r="I9" s="231">
        <v>93</v>
      </c>
      <c r="J9" s="231">
        <v>53</v>
      </c>
      <c r="K9" s="236">
        <v>0.36675000000000002</v>
      </c>
      <c r="L9" s="236">
        <v>3.1517700000000003E-2</v>
      </c>
      <c r="M9" s="237">
        <v>0.37004999999999999</v>
      </c>
      <c r="O9" s="231">
        <f t="shared" si="0"/>
        <v>187</v>
      </c>
      <c r="P9" s="231">
        <f t="shared" si="1"/>
        <v>114</v>
      </c>
      <c r="Q9" s="236">
        <f t="shared" si="2"/>
        <v>0.40392949999999994</v>
      </c>
      <c r="R9" s="236">
        <f t="shared" si="3"/>
        <v>2.3752935087719296E-2</v>
      </c>
      <c r="S9" s="237">
        <f t="shared" si="4"/>
        <v>0.35076115789473689</v>
      </c>
      <c r="U9" s="238"/>
    </row>
    <row r="10" spans="1:25" x14ac:dyDescent="0.3">
      <c r="A10" s="231" t="s">
        <v>32</v>
      </c>
      <c r="C10" s="231">
        <v>75</v>
      </c>
      <c r="D10" s="231">
        <v>40</v>
      </c>
      <c r="E10" s="236">
        <v>0.365983</v>
      </c>
      <c r="F10" s="236">
        <v>7.1686500000000004E-3</v>
      </c>
      <c r="G10" s="236">
        <v>0.36335299999999998</v>
      </c>
      <c r="I10" s="231">
        <v>79</v>
      </c>
      <c r="J10" s="231">
        <v>45</v>
      </c>
      <c r="K10" s="236">
        <v>0.41752899999999998</v>
      </c>
      <c r="L10" s="236">
        <v>-5.1751400000000003E-2</v>
      </c>
      <c r="M10" s="237">
        <v>0.32297700000000001</v>
      </c>
      <c r="O10" s="231">
        <f t="shared" si="0"/>
        <v>154</v>
      </c>
      <c r="P10" s="231">
        <f t="shared" si="1"/>
        <v>85</v>
      </c>
      <c r="Q10" s="236">
        <f t="shared" si="2"/>
        <v>0.39327205882352945</v>
      </c>
      <c r="R10" s="236">
        <f t="shared" si="3"/>
        <v>-2.4024317647058827E-2</v>
      </c>
      <c r="S10" s="237">
        <f t="shared" si="4"/>
        <v>0.3419774705882353</v>
      </c>
      <c r="U10" s="238"/>
    </row>
    <row r="11" spans="1:25" x14ac:dyDescent="0.3">
      <c r="A11" s="231" t="s">
        <v>91</v>
      </c>
      <c r="C11" s="231">
        <v>64</v>
      </c>
      <c r="D11" s="231">
        <v>54</v>
      </c>
      <c r="E11" s="236">
        <v>0.35981200000000002</v>
      </c>
      <c r="F11" s="236">
        <v>-4.8870900000000002E-2</v>
      </c>
      <c r="G11" s="236">
        <v>0.38853500000000002</v>
      </c>
      <c r="I11" s="231">
        <v>68</v>
      </c>
      <c r="J11" s="231">
        <v>59</v>
      </c>
      <c r="K11" s="236">
        <v>0.49732500000000002</v>
      </c>
      <c r="L11" s="236">
        <v>-9.8107799999999995E-2</v>
      </c>
      <c r="M11" s="237">
        <v>0.28402300000000003</v>
      </c>
      <c r="O11" s="231">
        <f t="shared" si="0"/>
        <v>132</v>
      </c>
      <c r="P11" s="231">
        <f t="shared" si="1"/>
        <v>113</v>
      </c>
      <c r="Q11" s="236">
        <f t="shared" si="2"/>
        <v>0.43161082300884962</v>
      </c>
      <c r="R11" s="236">
        <f t="shared" si="3"/>
        <v>-7.4578661946902644E-2</v>
      </c>
      <c r="S11" s="237">
        <f t="shared" si="4"/>
        <v>0.33396678761061949</v>
      </c>
      <c r="U11" s="238"/>
    </row>
    <row r="12" spans="1:25" x14ac:dyDescent="0.3">
      <c r="A12" s="231" t="s">
        <v>89</v>
      </c>
      <c r="C12" s="231">
        <v>65</v>
      </c>
      <c r="D12" s="231">
        <v>42</v>
      </c>
      <c r="E12" s="236">
        <v>0.39337699999999998</v>
      </c>
      <c r="F12" s="236">
        <v>-3.2971800000000002E-2</v>
      </c>
      <c r="G12" s="236">
        <v>0.35067100000000001</v>
      </c>
      <c r="I12" s="231">
        <v>67</v>
      </c>
      <c r="J12" s="231">
        <v>44</v>
      </c>
      <c r="K12" s="236">
        <v>0.44018099999999999</v>
      </c>
      <c r="L12" s="236">
        <v>1.5684799999999999E-2</v>
      </c>
      <c r="M12" s="237">
        <v>0.31297799999999998</v>
      </c>
      <c r="O12" s="231">
        <f t="shared" si="0"/>
        <v>132</v>
      </c>
      <c r="P12" s="231">
        <f t="shared" si="1"/>
        <v>86</v>
      </c>
      <c r="Q12" s="236">
        <f t="shared" si="2"/>
        <v>0.41732323255813952</v>
      </c>
      <c r="R12" s="236">
        <f t="shared" si="3"/>
        <v>-8.0777255813953494E-3</v>
      </c>
      <c r="S12" s="237">
        <f t="shared" si="4"/>
        <v>0.33138620930232554</v>
      </c>
      <c r="U12" s="238"/>
    </row>
    <row r="13" spans="1:25" x14ac:dyDescent="0.3">
      <c r="A13" s="231" t="s">
        <v>87</v>
      </c>
      <c r="C13" s="231">
        <v>64</v>
      </c>
      <c r="D13" s="231">
        <v>58</v>
      </c>
      <c r="E13" s="236">
        <v>0.34438600000000003</v>
      </c>
      <c r="F13" s="236">
        <v>-2.1437700000000001E-2</v>
      </c>
      <c r="G13" s="236">
        <v>0.356603</v>
      </c>
      <c r="I13" s="231">
        <v>68</v>
      </c>
      <c r="J13" s="231">
        <v>63</v>
      </c>
      <c r="K13" s="236">
        <v>0.44266899999999998</v>
      </c>
      <c r="L13" s="236">
        <v>-4.54378E-2</v>
      </c>
      <c r="M13" s="237">
        <v>0.33791100000000002</v>
      </c>
      <c r="O13" s="231">
        <f t="shared" si="0"/>
        <v>132</v>
      </c>
      <c r="P13" s="231">
        <f t="shared" si="1"/>
        <v>121</v>
      </c>
      <c r="Q13" s="236">
        <f t="shared" si="2"/>
        <v>0.39555814049586779</v>
      </c>
      <c r="R13" s="236">
        <f t="shared" si="3"/>
        <v>-3.3933619834710743E-2</v>
      </c>
      <c r="S13" s="237">
        <f t="shared" si="4"/>
        <v>0.34687080165289258</v>
      </c>
      <c r="U13" s="238"/>
    </row>
    <row r="14" spans="1:25" x14ac:dyDescent="0.3">
      <c r="A14" s="231" t="s">
        <v>88</v>
      </c>
      <c r="C14" s="231">
        <v>52</v>
      </c>
      <c r="D14" s="231">
        <v>12</v>
      </c>
      <c r="E14" s="236">
        <v>0.437637</v>
      </c>
      <c r="F14" s="236">
        <v>7.5350200000000006E-2</v>
      </c>
      <c r="G14" s="236">
        <v>0.24027899999999999</v>
      </c>
      <c r="I14" s="231">
        <v>50</v>
      </c>
      <c r="J14" s="231">
        <v>8</v>
      </c>
      <c r="K14" s="236">
        <v>0.40142800000000001</v>
      </c>
      <c r="L14" s="236">
        <v>0.151171</v>
      </c>
      <c r="M14" s="237">
        <v>0.32674500000000001</v>
      </c>
      <c r="O14" s="231">
        <f t="shared" si="0"/>
        <v>102</v>
      </c>
      <c r="P14" s="231">
        <f t="shared" si="1"/>
        <v>20</v>
      </c>
      <c r="Q14" s="236">
        <f t="shared" si="2"/>
        <v>0.42315340000000001</v>
      </c>
      <c r="R14" s="236">
        <f t="shared" si="3"/>
        <v>0.10567852</v>
      </c>
      <c r="S14" s="237">
        <f t="shared" si="4"/>
        <v>0.27486540000000004</v>
      </c>
      <c r="U14" s="238"/>
    </row>
    <row r="15" spans="1:25" x14ac:dyDescent="0.3">
      <c r="A15" s="231" t="s">
        <v>50</v>
      </c>
      <c r="C15" s="231">
        <v>50</v>
      </c>
      <c r="D15" s="231">
        <v>50</v>
      </c>
      <c r="E15" s="236">
        <v>0.39561800000000003</v>
      </c>
      <c r="F15" s="236">
        <v>1.69996E-2</v>
      </c>
      <c r="G15" s="236">
        <v>0.32966699999999999</v>
      </c>
      <c r="I15" s="231">
        <v>49</v>
      </c>
      <c r="J15" s="231">
        <v>48</v>
      </c>
      <c r="K15" s="236">
        <v>0.37476799999999999</v>
      </c>
      <c r="L15" s="236">
        <v>0.129244</v>
      </c>
      <c r="M15" s="237">
        <v>0.40212100000000001</v>
      </c>
      <c r="O15" s="231">
        <f t="shared" si="0"/>
        <v>99</v>
      </c>
      <c r="P15" s="231">
        <f t="shared" si="1"/>
        <v>98</v>
      </c>
      <c r="Q15" s="236">
        <f t="shared" si="2"/>
        <v>0.38540575510204084</v>
      </c>
      <c r="R15" s="236">
        <f t="shared" si="3"/>
        <v>7.1976448979591837E-2</v>
      </c>
      <c r="S15" s="237">
        <f t="shared" si="4"/>
        <v>0.36515467346938774</v>
      </c>
      <c r="U15" s="238"/>
    </row>
    <row r="16" spans="1:25" x14ac:dyDescent="0.3">
      <c r="A16" s="231" t="s">
        <v>71</v>
      </c>
      <c r="C16" s="231">
        <v>43</v>
      </c>
      <c r="D16" s="231">
        <v>15</v>
      </c>
      <c r="E16" s="236">
        <v>0.399426</v>
      </c>
      <c r="F16" s="236">
        <v>0.14879999999999999</v>
      </c>
      <c r="G16" s="236">
        <v>0.280385</v>
      </c>
      <c r="I16" s="231">
        <v>45</v>
      </c>
      <c r="J16" s="231">
        <v>17</v>
      </c>
      <c r="K16" s="236">
        <v>0.38519599999999998</v>
      </c>
      <c r="L16" s="236">
        <v>2.6361800000000001E-2</v>
      </c>
      <c r="M16" s="237">
        <v>0.33665400000000001</v>
      </c>
      <c r="O16" s="231">
        <f t="shared" si="0"/>
        <v>88</v>
      </c>
      <c r="P16" s="231">
        <f t="shared" si="1"/>
        <v>32</v>
      </c>
      <c r="Q16" s="236">
        <f t="shared" si="2"/>
        <v>0.39186631249999998</v>
      </c>
      <c r="R16" s="236">
        <f t="shared" si="3"/>
        <v>8.3754706249999991E-2</v>
      </c>
      <c r="S16" s="237">
        <f t="shared" si="4"/>
        <v>0.31027790625000001</v>
      </c>
      <c r="U16" s="238"/>
    </row>
    <row r="17" spans="1:25" x14ac:dyDescent="0.3">
      <c r="A17" s="231" t="s">
        <v>29</v>
      </c>
      <c r="C17" s="231">
        <v>34</v>
      </c>
      <c r="D17" s="231">
        <v>0</v>
      </c>
      <c r="E17" s="236" t="s">
        <v>142</v>
      </c>
      <c r="F17" s="236" t="s">
        <v>142</v>
      </c>
      <c r="G17" s="236" t="s">
        <v>142</v>
      </c>
      <c r="I17" s="231">
        <v>35</v>
      </c>
      <c r="J17" s="231">
        <v>0</v>
      </c>
      <c r="K17" s="236" t="s">
        <v>142</v>
      </c>
      <c r="L17" s="236" t="s">
        <v>142</v>
      </c>
      <c r="M17" s="237" t="s">
        <v>142</v>
      </c>
      <c r="O17" s="231">
        <f t="shared" si="0"/>
        <v>69</v>
      </c>
      <c r="P17" s="231">
        <f t="shared" si="1"/>
        <v>0</v>
      </c>
      <c r="Q17" s="236" t="str">
        <f t="shared" si="2"/>
        <v>n/a</v>
      </c>
      <c r="R17" s="236" t="str">
        <f t="shared" si="3"/>
        <v>n/a</v>
      </c>
      <c r="S17" s="237" t="str">
        <f t="shared" si="4"/>
        <v>n/a</v>
      </c>
      <c r="U17" s="238"/>
    </row>
    <row r="18" spans="1:25" x14ac:dyDescent="0.3">
      <c r="A18" s="231" t="s">
        <v>100</v>
      </c>
      <c r="C18" s="231">
        <v>17</v>
      </c>
      <c r="D18" s="231">
        <v>17</v>
      </c>
      <c r="E18" s="236">
        <v>0.33977499999999999</v>
      </c>
      <c r="F18" s="236">
        <v>-4.0007000000000001E-2</v>
      </c>
      <c r="G18" s="236">
        <v>0.36840000000000001</v>
      </c>
      <c r="I18" s="231">
        <v>16</v>
      </c>
      <c r="J18" s="231">
        <v>16</v>
      </c>
      <c r="K18" s="236">
        <v>0.46401199999999998</v>
      </c>
      <c r="L18" s="236">
        <v>-0.155836</v>
      </c>
      <c r="M18" s="237">
        <v>0.32855499999999999</v>
      </c>
      <c r="O18" s="231">
        <f t="shared" si="0"/>
        <v>33</v>
      </c>
      <c r="P18" s="231">
        <f t="shared" si="1"/>
        <v>33</v>
      </c>
      <c r="Q18" s="236">
        <f t="shared" si="2"/>
        <v>0.40001112121212123</v>
      </c>
      <c r="R18" s="236">
        <f t="shared" si="3"/>
        <v>-9.6166515151515156E-2</v>
      </c>
      <c r="S18" s="237">
        <f t="shared" si="4"/>
        <v>0.34908121212121213</v>
      </c>
      <c r="U18" s="238"/>
    </row>
    <row r="19" spans="1:25" x14ac:dyDescent="0.3">
      <c r="A19" s="231" t="s">
        <v>31</v>
      </c>
      <c r="C19" s="231">
        <v>11</v>
      </c>
      <c r="D19" s="231">
        <v>0</v>
      </c>
      <c r="E19" s="236" t="s">
        <v>142</v>
      </c>
      <c r="F19" s="236" t="s">
        <v>142</v>
      </c>
      <c r="G19" s="236" t="s">
        <v>142</v>
      </c>
      <c r="I19" s="231">
        <v>11</v>
      </c>
      <c r="J19" s="231">
        <v>0</v>
      </c>
      <c r="K19" s="236" t="s">
        <v>142</v>
      </c>
      <c r="L19" s="236" t="s">
        <v>142</v>
      </c>
      <c r="M19" s="237" t="s">
        <v>142</v>
      </c>
      <c r="O19" s="231">
        <f t="shared" si="0"/>
        <v>22</v>
      </c>
      <c r="P19" s="231">
        <f t="shared" si="1"/>
        <v>0</v>
      </c>
      <c r="Q19" s="236" t="str">
        <f t="shared" si="2"/>
        <v>n/a</v>
      </c>
      <c r="R19" s="236" t="str">
        <f t="shared" si="3"/>
        <v>n/a</v>
      </c>
      <c r="S19" s="237" t="str">
        <f t="shared" si="4"/>
        <v>n/a</v>
      </c>
      <c r="U19" s="238"/>
    </row>
    <row r="20" spans="1:25" s="239" customFormat="1" x14ac:dyDescent="0.3">
      <c r="A20" s="228" t="s">
        <v>172</v>
      </c>
      <c r="B20" s="228"/>
      <c r="C20" s="239">
        <f>SUM(C3:C19)</f>
        <v>1177</v>
      </c>
      <c r="D20" s="239">
        <f>SUM(D3:D19)</f>
        <v>696</v>
      </c>
      <c r="E20" s="240">
        <f>SUMPRODUCT(D3:D19,E3:E19)/SUM(D3:D19)</f>
        <v>0.40849953735632188</v>
      </c>
      <c r="F20" s="240">
        <v>8.13965E-3</v>
      </c>
      <c r="G20" s="240">
        <f>SUMPRODUCT($D3:$D19,G3:G19)/SUM($D3:$D19)</f>
        <v>0.33524359626436784</v>
      </c>
      <c r="H20" s="228"/>
      <c r="I20" s="239">
        <f>SUM(I3:I19)</f>
        <v>1177</v>
      </c>
      <c r="J20" s="239">
        <f>SUM(J3:J19)</f>
        <v>696</v>
      </c>
      <c r="K20" s="240">
        <f>SUMPRODUCT(J3:J19,K3:K19)/SUM(J3:J19)</f>
        <v>0.4084997112068966</v>
      </c>
      <c r="L20" s="240">
        <f>SUMPRODUCT($J3:$J19,L3:L19)/SUM($J3:$J19)</f>
        <v>-8.1396131609195402E-3</v>
      </c>
      <c r="M20" s="240">
        <f>SUMPRODUCT($J3:$J19,M3:M19)/SUM($J3:$J19)</f>
        <v>0.33524351580459771</v>
      </c>
      <c r="N20" s="228"/>
      <c r="O20" s="239">
        <f t="shared" si="0"/>
        <v>2354</v>
      </c>
      <c r="P20" s="239">
        <f t="shared" si="1"/>
        <v>1392</v>
      </c>
      <c r="Q20" s="240">
        <f t="shared" si="2"/>
        <v>0.4084996242816093</v>
      </c>
      <c r="R20" s="240">
        <f t="shared" si="3"/>
        <v>1.8419540230239256E-8</v>
      </c>
      <c r="S20" s="240">
        <f t="shared" si="4"/>
        <v>0.3352435560344828</v>
      </c>
      <c r="T20" s="228"/>
      <c r="U20" s="238"/>
      <c r="V20" s="228"/>
      <c r="W20" s="228"/>
      <c r="X20" s="228"/>
      <c r="Y20" s="228"/>
    </row>
    <row r="21" spans="1:25" x14ac:dyDescent="0.3">
      <c r="A21" s="228" t="s">
        <v>129</v>
      </c>
      <c r="C21" s="231">
        <v>1439</v>
      </c>
      <c r="D21" s="231">
        <v>866</v>
      </c>
      <c r="E21" s="241">
        <v>0.41070099999999998</v>
      </c>
      <c r="F21" s="241">
        <v>1.1772700000000001E-2</v>
      </c>
      <c r="G21" s="241">
        <v>0.343366</v>
      </c>
      <c r="I21" s="231">
        <v>1439</v>
      </c>
      <c r="J21" s="231">
        <v>866</v>
      </c>
      <c r="K21" s="236">
        <v>0.41070099999999998</v>
      </c>
      <c r="L21" s="236">
        <v>-1.1772700000000001E-2</v>
      </c>
      <c r="M21" s="237">
        <v>0.343366</v>
      </c>
      <c r="O21" s="231">
        <f t="shared" si="0"/>
        <v>2878</v>
      </c>
      <c r="P21" s="231">
        <f t="shared" si="1"/>
        <v>1732</v>
      </c>
      <c r="Q21" s="236">
        <f t="shared" si="2"/>
        <v>0.41070099999999998</v>
      </c>
      <c r="R21" s="236">
        <f t="shared" si="3"/>
        <v>0</v>
      </c>
      <c r="S21" s="237">
        <f t="shared" si="4"/>
        <v>0.343366</v>
      </c>
      <c r="U21" s="238"/>
    </row>
    <row r="22" spans="1:25" x14ac:dyDescent="0.3">
      <c r="A22" s="228" t="s">
        <v>130</v>
      </c>
      <c r="C22" s="231">
        <v>2280</v>
      </c>
      <c r="D22" s="231">
        <v>1408</v>
      </c>
      <c r="E22" s="241">
        <v>0.42394599999999999</v>
      </c>
      <c r="F22" s="241">
        <v>2.3543499999999998E-2</v>
      </c>
      <c r="G22" s="241">
        <v>0.3261</v>
      </c>
      <c r="I22" s="231">
        <v>2280</v>
      </c>
      <c r="J22" s="231">
        <v>1408</v>
      </c>
      <c r="K22" s="236">
        <v>0.42394599999999999</v>
      </c>
      <c r="L22" s="236">
        <v>-2.3543499999999998E-2</v>
      </c>
      <c r="M22" s="237">
        <v>0.3261</v>
      </c>
      <c r="O22" s="231">
        <f t="shared" si="0"/>
        <v>4560</v>
      </c>
      <c r="P22" s="231">
        <f t="shared" si="1"/>
        <v>2816</v>
      </c>
      <c r="Q22" s="236">
        <f t="shared" si="2"/>
        <v>0.42394599999999999</v>
      </c>
      <c r="R22" s="236">
        <f t="shared" si="3"/>
        <v>0</v>
      </c>
      <c r="S22" s="237">
        <f t="shared" si="4"/>
        <v>0.3261</v>
      </c>
      <c r="U22" s="238"/>
    </row>
    <row r="23" spans="1:25" x14ac:dyDescent="0.3">
      <c r="A23" s="228" t="s">
        <v>131</v>
      </c>
      <c r="C23" s="231">
        <v>2280</v>
      </c>
      <c r="D23" s="231">
        <v>1419</v>
      </c>
      <c r="E23" s="241">
        <v>0.43158099999999999</v>
      </c>
      <c r="F23" s="241">
        <v>3.3197299999999999E-2</v>
      </c>
      <c r="G23" s="241">
        <v>0.33326499999999998</v>
      </c>
      <c r="I23" s="231">
        <v>2280</v>
      </c>
      <c r="J23" s="231">
        <v>1419</v>
      </c>
      <c r="K23" s="236">
        <v>0.43158099999999999</v>
      </c>
      <c r="L23" s="236">
        <v>-3.3197299999999999E-2</v>
      </c>
      <c r="M23" s="237">
        <v>0.33326499999999998</v>
      </c>
      <c r="O23" s="231">
        <f t="shared" si="0"/>
        <v>4560</v>
      </c>
      <c r="P23" s="231">
        <f t="shared" si="1"/>
        <v>2838</v>
      </c>
      <c r="Q23" s="236">
        <f t="shared" si="2"/>
        <v>0.43158100000000005</v>
      </c>
      <c r="R23" s="236">
        <f t="shared" si="3"/>
        <v>0</v>
      </c>
      <c r="S23" s="237">
        <f t="shared" si="4"/>
        <v>0.33326499999999998</v>
      </c>
      <c r="U23" s="238"/>
    </row>
    <row r="24" spans="1:25" x14ac:dyDescent="0.3">
      <c r="A24" s="228" t="s">
        <v>132</v>
      </c>
      <c r="C24" s="231">
        <v>1836</v>
      </c>
      <c r="D24" s="231">
        <v>1124</v>
      </c>
      <c r="E24" s="241">
        <v>0.39620300000000003</v>
      </c>
      <c r="F24" s="241">
        <v>-9.08051E-3</v>
      </c>
      <c r="G24" s="241">
        <v>0.35764299999999999</v>
      </c>
      <c r="I24" s="231">
        <v>1836</v>
      </c>
      <c r="J24" s="231">
        <v>1124</v>
      </c>
      <c r="K24" s="236">
        <v>0.39620300000000003</v>
      </c>
      <c r="L24" s="236">
        <v>9.08051E-3</v>
      </c>
      <c r="M24" s="237">
        <v>0.35764299999999999</v>
      </c>
      <c r="O24" s="231">
        <f t="shared" si="0"/>
        <v>3672</v>
      </c>
      <c r="P24" s="231">
        <f t="shared" si="1"/>
        <v>2248</v>
      </c>
      <c r="Q24" s="236">
        <f t="shared" si="2"/>
        <v>0.39620300000000003</v>
      </c>
      <c r="R24" s="236">
        <f t="shared" si="3"/>
        <v>0</v>
      </c>
      <c r="S24" s="237">
        <f t="shared" si="4"/>
        <v>0.35764299999999999</v>
      </c>
      <c r="U24" s="238"/>
    </row>
    <row r="25" spans="1:25" x14ac:dyDescent="0.3">
      <c r="A25" s="228" t="s">
        <v>133</v>
      </c>
      <c r="C25" s="231">
        <v>2280</v>
      </c>
      <c r="D25" s="231">
        <v>1409</v>
      </c>
      <c r="E25" s="241">
        <v>0.40418500000000002</v>
      </c>
      <c r="F25" s="241">
        <v>1.45036E-2</v>
      </c>
      <c r="G25" s="241">
        <v>0.33757799999999999</v>
      </c>
      <c r="I25" s="231">
        <v>2280</v>
      </c>
      <c r="J25" s="231">
        <v>1409</v>
      </c>
      <c r="K25" s="236">
        <v>0.40418500000000002</v>
      </c>
      <c r="L25" s="236">
        <v>-1.45036E-2</v>
      </c>
      <c r="M25" s="237">
        <v>0.33757799999999999</v>
      </c>
      <c r="O25" s="231">
        <f t="shared" si="0"/>
        <v>4560</v>
      </c>
      <c r="P25" s="231">
        <f t="shared" si="1"/>
        <v>2818</v>
      </c>
      <c r="Q25" s="236">
        <f t="shared" si="2"/>
        <v>0.40418500000000002</v>
      </c>
      <c r="R25" s="236">
        <f t="shared" si="3"/>
        <v>0</v>
      </c>
      <c r="S25" s="237">
        <f t="shared" si="4"/>
        <v>0.33757799999999999</v>
      </c>
      <c r="U25" s="238"/>
    </row>
    <row r="26" spans="1:25" x14ac:dyDescent="0.3">
      <c r="A26" s="228" t="s">
        <v>134</v>
      </c>
      <c r="C26" s="231">
        <v>2279</v>
      </c>
      <c r="D26" s="231">
        <v>1397</v>
      </c>
      <c r="E26" s="241">
        <v>0.39004499999999998</v>
      </c>
      <c r="F26" s="241">
        <v>2.5450099999999999E-3</v>
      </c>
      <c r="G26" s="241">
        <v>0.33852700000000002</v>
      </c>
      <c r="I26" s="231">
        <v>2279</v>
      </c>
      <c r="J26" s="231">
        <v>1397</v>
      </c>
      <c r="K26" s="236">
        <v>0.39004499999999998</v>
      </c>
      <c r="L26" s="236">
        <v>-2.5450099999999999E-3</v>
      </c>
      <c r="M26" s="237">
        <v>0.33852700000000002</v>
      </c>
      <c r="O26" s="231">
        <f t="shared" si="0"/>
        <v>4558</v>
      </c>
      <c r="P26" s="231">
        <f t="shared" si="1"/>
        <v>2794</v>
      </c>
      <c r="Q26" s="236">
        <f t="shared" si="2"/>
        <v>0.39004499999999992</v>
      </c>
      <c r="R26" s="236">
        <f t="shared" si="3"/>
        <v>0</v>
      </c>
      <c r="S26" s="237">
        <f t="shared" si="4"/>
        <v>0.33852700000000002</v>
      </c>
      <c r="U26" s="238"/>
    </row>
    <row r="27" spans="1:25" x14ac:dyDescent="0.3">
      <c r="A27" s="228" t="s">
        <v>135</v>
      </c>
      <c r="C27" s="231">
        <v>1895</v>
      </c>
      <c r="D27" s="231">
        <v>1151</v>
      </c>
      <c r="E27" s="241">
        <v>0.44985599999999998</v>
      </c>
      <c r="F27" s="241">
        <v>1.9616600000000001E-2</v>
      </c>
      <c r="G27" s="241">
        <v>0.32524599999999998</v>
      </c>
      <c r="I27" s="231">
        <v>1895</v>
      </c>
      <c r="J27" s="231">
        <v>1151</v>
      </c>
      <c r="K27" s="236">
        <v>0.44985599999999998</v>
      </c>
      <c r="L27" s="236">
        <v>-1.9616600000000001E-2</v>
      </c>
      <c r="M27" s="237">
        <v>0.32524599999999998</v>
      </c>
      <c r="O27" s="231">
        <f t="shared" si="0"/>
        <v>3790</v>
      </c>
      <c r="P27" s="231">
        <f t="shared" si="1"/>
        <v>2302</v>
      </c>
      <c r="Q27" s="236">
        <f t="shared" si="2"/>
        <v>0.44985600000000003</v>
      </c>
      <c r="R27" s="236">
        <f t="shared" si="3"/>
        <v>0</v>
      </c>
      <c r="S27" s="237">
        <f t="shared" si="4"/>
        <v>0.32524599999999998</v>
      </c>
      <c r="U27" s="238"/>
    </row>
    <row r="28" spans="1:25" x14ac:dyDescent="0.3">
      <c r="A28" s="228" t="s">
        <v>136</v>
      </c>
      <c r="C28" s="231">
        <v>1550</v>
      </c>
      <c r="D28" s="231">
        <v>848</v>
      </c>
      <c r="E28" s="241">
        <v>0.41185100000000002</v>
      </c>
      <c r="F28" s="241">
        <v>3.0079199999999999E-3</v>
      </c>
      <c r="G28" s="241">
        <v>0.32649899999999998</v>
      </c>
      <c r="I28" s="231">
        <v>1550</v>
      </c>
      <c r="J28" s="231">
        <v>848</v>
      </c>
      <c r="K28" s="236">
        <v>0.41185100000000002</v>
      </c>
      <c r="L28" s="236">
        <v>-3.0079199999999999E-3</v>
      </c>
      <c r="M28" s="237">
        <v>0.32649899999999998</v>
      </c>
      <c r="O28" s="231">
        <f t="shared" si="0"/>
        <v>3100</v>
      </c>
      <c r="P28" s="231">
        <f t="shared" si="1"/>
        <v>1696</v>
      </c>
      <c r="Q28" s="236">
        <f t="shared" si="2"/>
        <v>0.41185100000000002</v>
      </c>
      <c r="R28" s="236">
        <f t="shared" si="3"/>
        <v>0</v>
      </c>
      <c r="S28" s="237">
        <f t="shared" si="4"/>
        <v>0.32649899999999998</v>
      </c>
      <c r="U28" s="238"/>
    </row>
    <row r="29" spans="1:25" x14ac:dyDescent="0.3">
      <c r="A29" s="231" t="s">
        <v>47</v>
      </c>
      <c r="C29" s="231">
        <v>90</v>
      </c>
      <c r="D29" s="231">
        <v>53</v>
      </c>
      <c r="E29" s="236">
        <v>0.54516699999999996</v>
      </c>
      <c r="F29" s="236">
        <v>2.5713099999999999E-2</v>
      </c>
      <c r="G29" s="236">
        <v>0.28068500000000002</v>
      </c>
      <c r="I29" s="231">
        <v>90</v>
      </c>
      <c r="J29" s="231">
        <v>55</v>
      </c>
      <c r="K29" s="236">
        <v>0.39724300000000001</v>
      </c>
      <c r="L29" s="236">
        <v>8.6820499999999995E-2</v>
      </c>
      <c r="M29" s="237">
        <v>0.33814699999999998</v>
      </c>
      <c r="O29" s="231">
        <f t="shared" si="0"/>
        <v>180</v>
      </c>
      <c r="P29" s="231">
        <f t="shared" si="1"/>
        <v>108</v>
      </c>
      <c r="Q29" s="236">
        <f t="shared" si="2"/>
        <v>0.46983533333333333</v>
      </c>
      <c r="R29" s="236">
        <f t="shared" si="3"/>
        <v>5.6832609259259259E-2</v>
      </c>
      <c r="S29" s="237">
        <f t="shared" si="4"/>
        <v>0.30994805555555555</v>
      </c>
      <c r="U29" s="238"/>
    </row>
    <row r="30" spans="1:25" x14ac:dyDescent="0.3">
      <c r="A30" s="231" t="s">
        <v>17</v>
      </c>
      <c r="C30" s="231">
        <v>114</v>
      </c>
      <c r="D30" s="231">
        <v>71</v>
      </c>
      <c r="E30" s="236">
        <v>0.52649599999999996</v>
      </c>
      <c r="F30" s="236">
        <v>-1.41771E-2</v>
      </c>
      <c r="G30" s="236">
        <v>0.28613</v>
      </c>
      <c r="I30" s="231">
        <v>114</v>
      </c>
      <c r="J30" s="231">
        <v>70</v>
      </c>
      <c r="K30" s="236">
        <v>0.39511600000000002</v>
      </c>
      <c r="L30" s="236">
        <v>-1.17923E-2</v>
      </c>
      <c r="M30" s="237">
        <v>0.34520299999999998</v>
      </c>
      <c r="O30" s="231">
        <f t="shared" si="0"/>
        <v>228</v>
      </c>
      <c r="P30" s="231">
        <f t="shared" si="1"/>
        <v>141</v>
      </c>
      <c r="Q30" s="236">
        <f t="shared" si="2"/>
        <v>0.46127188652482265</v>
      </c>
      <c r="R30" s="236">
        <f t="shared" si="3"/>
        <v>-1.2993156737588652E-2</v>
      </c>
      <c r="S30" s="237">
        <f t="shared" si="4"/>
        <v>0.31545702127659569</v>
      </c>
      <c r="U30" s="238"/>
    </row>
    <row r="31" spans="1:25" x14ac:dyDescent="0.3">
      <c r="A31" s="231" t="s">
        <v>19</v>
      </c>
      <c r="C31" s="231">
        <v>114</v>
      </c>
      <c r="D31" s="231">
        <v>71</v>
      </c>
      <c r="E31" s="236">
        <v>0.580399</v>
      </c>
      <c r="F31" s="236">
        <v>4.9068699999999998E-3</v>
      </c>
      <c r="G31" s="236">
        <v>0.26220300000000002</v>
      </c>
      <c r="I31" s="231">
        <v>114</v>
      </c>
      <c r="J31" s="231">
        <v>70</v>
      </c>
      <c r="K31" s="236">
        <v>0.41183599999999998</v>
      </c>
      <c r="L31" s="236">
        <v>-9.1492000000000004E-2</v>
      </c>
      <c r="M31" s="237">
        <v>0.34987299999999999</v>
      </c>
      <c r="O31" s="231">
        <f t="shared" si="0"/>
        <v>228</v>
      </c>
      <c r="P31" s="231">
        <f t="shared" si="1"/>
        <v>141</v>
      </c>
      <c r="Q31" s="236">
        <f t="shared" si="2"/>
        <v>0.49671524113475168</v>
      </c>
      <c r="R31" s="236">
        <f t="shared" si="3"/>
        <v>-4.2950725035460997E-2</v>
      </c>
      <c r="S31" s="237">
        <f t="shared" si="4"/>
        <v>0.30572711347517728</v>
      </c>
      <c r="U31" s="238"/>
    </row>
    <row r="32" spans="1:25" x14ac:dyDescent="0.3">
      <c r="A32" s="231" t="s">
        <v>6</v>
      </c>
      <c r="C32" s="231">
        <v>114</v>
      </c>
      <c r="D32" s="231">
        <v>71</v>
      </c>
      <c r="E32" s="236">
        <v>0.63644800000000001</v>
      </c>
      <c r="F32" s="236">
        <v>0.10067</v>
      </c>
      <c r="G32" s="236">
        <v>0.239701</v>
      </c>
      <c r="I32" s="231">
        <v>114</v>
      </c>
      <c r="J32" s="231">
        <v>70</v>
      </c>
      <c r="K32" s="236">
        <v>0.44992199999999999</v>
      </c>
      <c r="L32" s="236">
        <v>7.8426199999999998E-3</v>
      </c>
      <c r="M32" s="237">
        <v>0.311695</v>
      </c>
      <c r="O32" s="231">
        <f t="shared" si="0"/>
        <v>228</v>
      </c>
      <c r="P32" s="231">
        <f t="shared" si="1"/>
        <v>141</v>
      </c>
      <c r="Q32" s="236">
        <f t="shared" si="2"/>
        <v>0.54384643971631208</v>
      </c>
      <c r="R32" s="236">
        <f t="shared" si="3"/>
        <v>5.4585485106382982E-2</v>
      </c>
      <c r="S32" s="237">
        <f t="shared" si="4"/>
        <v>0.27544270212765964</v>
      </c>
      <c r="U32" s="238"/>
    </row>
    <row r="33" spans="1:21" x14ac:dyDescent="0.3">
      <c r="A33" s="231" t="s">
        <v>11</v>
      </c>
      <c r="C33" s="231">
        <v>114</v>
      </c>
      <c r="D33" s="231">
        <v>71</v>
      </c>
      <c r="E33" s="236">
        <v>0.71554799999999996</v>
      </c>
      <c r="F33" s="236">
        <v>3.9137100000000001E-2</v>
      </c>
      <c r="G33" s="236">
        <v>0.18210799999999999</v>
      </c>
      <c r="I33" s="231">
        <v>114</v>
      </c>
      <c r="J33" s="231">
        <v>71</v>
      </c>
      <c r="K33" s="236">
        <v>0.50717400000000001</v>
      </c>
      <c r="L33" s="236">
        <v>2.5447899999999999E-2</v>
      </c>
      <c r="M33" s="237">
        <v>0.28144200000000003</v>
      </c>
      <c r="O33" s="231">
        <f t="shared" si="0"/>
        <v>228</v>
      </c>
      <c r="P33" s="231">
        <f t="shared" si="1"/>
        <v>142</v>
      </c>
      <c r="Q33" s="236">
        <f t="shared" si="2"/>
        <v>0.61136100000000004</v>
      </c>
      <c r="R33" s="236">
        <f t="shared" si="3"/>
        <v>3.2292500000000002E-2</v>
      </c>
      <c r="S33" s="237">
        <f t="shared" si="4"/>
        <v>0.23177500000000001</v>
      </c>
      <c r="U33" s="238"/>
    </row>
    <row r="34" spans="1:21" x14ac:dyDescent="0.3">
      <c r="A34" s="231" t="s">
        <v>12</v>
      </c>
      <c r="C34" s="231">
        <v>114</v>
      </c>
      <c r="D34" s="231">
        <v>71</v>
      </c>
      <c r="E34" s="236">
        <v>0.69036900000000001</v>
      </c>
      <c r="F34" s="236">
        <v>5.0782000000000001E-2</v>
      </c>
      <c r="G34" s="236">
        <v>0.20401900000000001</v>
      </c>
      <c r="I34" s="231">
        <v>114</v>
      </c>
      <c r="J34" s="231">
        <v>71</v>
      </c>
      <c r="K34" s="236">
        <v>0.50741599999999998</v>
      </c>
      <c r="L34" s="236">
        <v>7.5473299999999993E-2</v>
      </c>
      <c r="M34" s="237">
        <v>0.32696399999999998</v>
      </c>
      <c r="O34" s="231">
        <f t="shared" si="0"/>
        <v>228</v>
      </c>
      <c r="P34" s="231">
        <f t="shared" si="1"/>
        <v>142</v>
      </c>
      <c r="Q34" s="236">
        <f t="shared" si="2"/>
        <v>0.59889249999999994</v>
      </c>
      <c r="R34" s="236">
        <f t="shared" si="3"/>
        <v>6.3127650000000007E-2</v>
      </c>
      <c r="S34" s="237">
        <f t="shared" si="4"/>
        <v>0.26549149999999999</v>
      </c>
      <c r="U34" s="238"/>
    </row>
    <row r="35" spans="1:21" x14ac:dyDescent="0.3">
      <c r="A35" s="231" t="s">
        <v>127</v>
      </c>
      <c r="C35" s="231">
        <v>102</v>
      </c>
      <c r="D35" s="231">
        <v>63</v>
      </c>
      <c r="E35" s="236">
        <v>0.59995399999999999</v>
      </c>
      <c r="F35" s="236">
        <v>2.5693000000000001E-2</v>
      </c>
      <c r="G35" s="236">
        <v>0.25368600000000002</v>
      </c>
      <c r="I35" s="231">
        <v>102</v>
      </c>
      <c r="J35" s="231">
        <v>62</v>
      </c>
      <c r="K35" s="236">
        <v>0.38185999999999998</v>
      </c>
      <c r="L35" s="236">
        <v>-8.8483000000000006E-2</v>
      </c>
      <c r="M35" s="237">
        <v>0.357545</v>
      </c>
      <c r="O35" s="231">
        <f t="shared" si="0"/>
        <v>204</v>
      </c>
      <c r="P35" s="231">
        <f t="shared" si="1"/>
        <v>125</v>
      </c>
      <c r="Q35" s="236">
        <f t="shared" si="2"/>
        <v>0.49177937599999999</v>
      </c>
      <c r="R35" s="236">
        <f t="shared" si="3"/>
        <v>-3.0938296000000001E-2</v>
      </c>
      <c r="S35" s="237">
        <f t="shared" si="4"/>
        <v>0.30520006399999999</v>
      </c>
      <c r="U35" s="238"/>
    </row>
    <row r="36" spans="1:21" x14ac:dyDescent="0.3">
      <c r="A36" s="231" t="s">
        <v>128</v>
      </c>
      <c r="C36" s="231">
        <v>102</v>
      </c>
      <c r="D36" s="231">
        <v>62</v>
      </c>
      <c r="E36" s="236">
        <v>0.50124400000000002</v>
      </c>
      <c r="F36" s="236">
        <v>0.10401000000000001</v>
      </c>
      <c r="G36" s="236">
        <v>0.28211999999999998</v>
      </c>
      <c r="I36" s="231">
        <v>102</v>
      </c>
      <c r="J36" s="231">
        <v>63</v>
      </c>
      <c r="K36" s="236">
        <v>0.384052</v>
      </c>
      <c r="L36" s="236">
        <v>9.4749700000000006E-2</v>
      </c>
      <c r="M36" s="237">
        <v>0.36975799999999998</v>
      </c>
      <c r="O36" s="231">
        <f t="shared" si="0"/>
        <v>204</v>
      </c>
      <c r="P36" s="231">
        <f t="shared" si="1"/>
        <v>125</v>
      </c>
      <c r="Q36" s="236">
        <f t="shared" si="2"/>
        <v>0.44217923200000003</v>
      </c>
      <c r="R36" s="236">
        <f t="shared" si="3"/>
        <v>9.9342808800000001E-2</v>
      </c>
      <c r="S36" s="237">
        <f t="shared" si="4"/>
        <v>0.32628955199999998</v>
      </c>
      <c r="U36" s="238"/>
    </row>
    <row r="37" spans="1:21" x14ac:dyDescent="0.3">
      <c r="A37" s="231" t="s">
        <v>60</v>
      </c>
      <c r="C37" s="231">
        <v>114</v>
      </c>
      <c r="D37" s="231">
        <v>70</v>
      </c>
      <c r="E37" s="236">
        <v>0.510517</v>
      </c>
      <c r="F37" s="236">
        <v>2.24753E-2</v>
      </c>
      <c r="G37" s="236">
        <v>0.27907999999999999</v>
      </c>
      <c r="I37" s="231">
        <v>114</v>
      </c>
      <c r="J37" s="231">
        <v>71</v>
      </c>
      <c r="K37" s="236">
        <v>0.39752700000000002</v>
      </c>
      <c r="L37" s="236">
        <v>3.9374699999999999E-2</v>
      </c>
      <c r="M37" s="237">
        <v>0.35350999999999999</v>
      </c>
      <c r="O37" s="231">
        <f t="shared" si="0"/>
        <v>228</v>
      </c>
      <c r="P37" s="231">
        <f t="shared" si="1"/>
        <v>141</v>
      </c>
      <c r="Q37" s="236">
        <f t="shared" si="2"/>
        <v>0.45362132624113477</v>
      </c>
      <c r="R37" s="236">
        <f t="shared" si="3"/>
        <v>3.098492695035461E-2</v>
      </c>
      <c r="S37" s="237">
        <f t="shared" si="4"/>
        <v>0.3165589361702128</v>
      </c>
      <c r="U37" s="238"/>
    </row>
    <row r="38" spans="1:21" x14ac:dyDescent="0.3">
      <c r="A38" s="231" t="s">
        <v>22</v>
      </c>
      <c r="C38" s="231">
        <v>95</v>
      </c>
      <c r="D38" s="231">
        <v>71</v>
      </c>
      <c r="E38" s="236">
        <v>0.42824699999999999</v>
      </c>
      <c r="F38" s="236">
        <v>-4.53193E-2</v>
      </c>
      <c r="G38" s="236">
        <v>0.33132400000000001</v>
      </c>
      <c r="I38" s="231">
        <v>95</v>
      </c>
      <c r="J38" s="231">
        <v>70</v>
      </c>
      <c r="K38" s="236">
        <v>0.37962099999999999</v>
      </c>
      <c r="L38" s="236">
        <v>3.4554300000000003E-2</v>
      </c>
      <c r="M38" s="237">
        <v>0.333561</v>
      </c>
      <c r="O38" s="231">
        <f t="shared" si="0"/>
        <v>190</v>
      </c>
      <c r="P38" s="231">
        <f t="shared" si="1"/>
        <v>141</v>
      </c>
      <c r="Q38" s="236">
        <f t="shared" si="2"/>
        <v>0.40410643262411344</v>
      </c>
      <c r="R38" s="236">
        <f t="shared" si="3"/>
        <v>-5.6657397163120552E-3</v>
      </c>
      <c r="S38" s="237">
        <f t="shared" si="4"/>
        <v>0.33243456737588656</v>
      </c>
      <c r="U38" s="238"/>
    </row>
    <row r="41" spans="1:21" s="233" customFormat="1" ht="79.5" customHeight="1" x14ac:dyDescent="0.3">
      <c r="A41" s="232" t="s">
        <v>196</v>
      </c>
      <c r="C41" s="234" t="s">
        <v>147</v>
      </c>
      <c r="D41" s="234" t="s">
        <v>221</v>
      </c>
      <c r="E41" s="234" t="s">
        <v>201</v>
      </c>
      <c r="F41" s="234" t="s">
        <v>202</v>
      </c>
      <c r="G41" s="234" t="s">
        <v>200</v>
      </c>
      <c r="I41" s="235"/>
      <c r="J41" s="235"/>
      <c r="K41" s="235"/>
      <c r="L41" s="235"/>
      <c r="O41" s="235"/>
      <c r="P41" s="235"/>
      <c r="Q41" s="235"/>
      <c r="R41" s="235"/>
      <c r="S41" s="235"/>
    </row>
    <row r="42" spans="1:21" s="230" customFormat="1" x14ac:dyDescent="0.3">
      <c r="A42" s="231" t="s">
        <v>56</v>
      </c>
      <c r="C42" s="231">
        <v>76</v>
      </c>
      <c r="D42" s="231">
        <v>49</v>
      </c>
      <c r="E42" s="241">
        <v>0.42052800000000001</v>
      </c>
      <c r="F42" s="241">
        <v>6.0094599999999998E-2</v>
      </c>
      <c r="G42" s="241">
        <v>0.33504299999999998</v>
      </c>
      <c r="I42" s="231"/>
      <c r="J42" s="231"/>
      <c r="K42" s="231"/>
      <c r="L42" s="231"/>
      <c r="O42" s="231"/>
      <c r="P42" s="231"/>
      <c r="Q42" s="231"/>
      <c r="R42" s="231"/>
      <c r="S42" s="231"/>
    </row>
    <row r="43" spans="1:21" s="230" customFormat="1" x14ac:dyDescent="0.3">
      <c r="A43" s="231" t="s">
        <v>38</v>
      </c>
      <c r="C43" s="231">
        <v>71</v>
      </c>
      <c r="D43" s="231">
        <v>39</v>
      </c>
      <c r="E43" s="241">
        <v>0.37419200000000002</v>
      </c>
      <c r="F43" s="241">
        <v>-4.6990499999999998E-2</v>
      </c>
      <c r="G43" s="241">
        <v>0.33393899999999999</v>
      </c>
      <c r="I43" s="231"/>
      <c r="J43" s="231"/>
      <c r="K43" s="231"/>
      <c r="L43" s="231"/>
      <c r="O43" s="231"/>
      <c r="P43" s="231"/>
      <c r="Q43" s="231"/>
      <c r="R43" s="231"/>
      <c r="S43" s="231"/>
    </row>
    <row r="44" spans="1:21" s="230" customFormat="1" x14ac:dyDescent="0.3">
      <c r="A44" s="231" t="s">
        <v>40</v>
      </c>
      <c r="C44" s="231">
        <v>67</v>
      </c>
      <c r="D44" s="231">
        <v>42</v>
      </c>
      <c r="E44" s="241">
        <v>0.40157500000000002</v>
      </c>
      <c r="F44" s="241">
        <v>2.9914900000000001E-2</v>
      </c>
      <c r="G44" s="241">
        <v>0.39726800000000001</v>
      </c>
      <c r="I44" s="231"/>
      <c r="J44" s="231"/>
      <c r="K44" s="231"/>
      <c r="L44" s="231"/>
      <c r="O44" s="231"/>
      <c r="P44" s="231"/>
      <c r="Q44" s="231"/>
      <c r="R44" s="231"/>
      <c r="S44" s="231"/>
    </row>
    <row r="45" spans="1:21" s="230" customFormat="1" x14ac:dyDescent="0.3">
      <c r="A45" s="231" t="s">
        <v>26</v>
      </c>
      <c r="C45" s="231">
        <v>60</v>
      </c>
      <c r="D45" s="231">
        <v>34</v>
      </c>
      <c r="E45" s="241">
        <v>0.387903</v>
      </c>
      <c r="F45" s="241">
        <v>-4.52679E-2</v>
      </c>
      <c r="G45" s="241">
        <v>0.387434</v>
      </c>
      <c r="I45" s="231"/>
      <c r="J45" s="231"/>
      <c r="K45" s="231"/>
      <c r="L45" s="231"/>
      <c r="O45" s="231"/>
      <c r="P45" s="231"/>
      <c r="Q45" s="231"/>
      <c r="R45" s="231"/>
      <c r="S45" s="231"/>
    </row>
    <row r="46" spans="1:21" s="230" customFormat="1" x14ac:dyDescent="0.3">
      <c r="A46" s="231" t="s">
        <v>76</v>
      </c>
      <c r="C46" s="231">
        <v>57</v>
      </c>
      <c r="D46" s="231">
        <v>36</v>
      </c>
      <c r="E46" s="241">
        <v>0.41390900000000003</v>
      </c>
      <c r="F46" s="241">
        <v>2.27476E-2</v>
      </c>
      <c r="G46" s="241">
        <v>0.30766199999999999</v>
      </c>
      <c r="I46" s="231"/>
      <c r="J46" s="231"/>
      <c r="K46" s="231"/>
      <c r="L46" s="231"/>
      <c r="O46" s="231"/>
      <c r="P46" s="231"/>
      <c r="Q46" s="231"/>
      <c r="R46" s="231"/>
      <c r="S46" s="231"/>
    </row>
    <row r="47" spans="1:21" s="230" customFormat="1" x14ac:dyDescent="0.3">
      <c r="A47" s="231" t="s">
        <v>79</v>
      </c>
      <c r="C47" s="231">
        <v>54</v>
      </c>
      <c r="D47" s="231">
        <v>33</v>
      </c>
      <c r="E47" s="241">
        <v>0.365371</v>
      </c>
      <c r="F47" s="241">
        <v>-0.123169</v>
      </c>
      <c r="G47" s="241">
        <v>0.37047099999999999</v>
      </c>
      <c r="I47" s="231"/>
      <c r="J47" s="231"/>
      <c r="K47" s="231"/>
      <c r="L47" s="231"/>
      <c r="O47" s="231"/>
      <c r="P47" s="231"/>
      <c r="Q47" s="231"/>
      <c r="R47" s="231"/>
      <c r="S47" s="231"/>
    </row>
    <row r="48" spans="1:21" s="230" customFormat="1" x14ac:dyDescent="0.3">
      <c r="A48" s="231" t="s">
        <v>82</v>
      </c>
      <c r="C48" s="231">
        <v>53</v>
      </c>
      <c r="D48" s="231">
        <v>43</v>
      </c>
      <c r="E48" s="241">
        <v>0.40952300000000003</v>
      </c>
      <c r="F48" s="241">
        <v>2.9981000000000001E-2</v>
      </c>
      <c r="G48" s="241">
        <v>0.322764</v>
      </c>
      <c r="I48" s="231"/>
      <c r="J48" s="231"/>
      <c r="K48" s="231"/>
      <c r="L48" s="231"/>
      <c r="O48" s="231"/>
      <c r="P48" s="231"/>
      <c r="Q48" s="231"/>
      <c r="R48" s="231"/>
      <c r="S48" s="231"/>
    </row>
    <row r="49" spans="1:25" s="230" customFormat="1" x14ac:dyDescent="0.3">
      <c r="A49" s="231" t="s">
        <v>77</v>
      </c>
      <c r="C49" s="231">
        <v>53</v>
      </c>
      <c r="D49" s="231">
        <v>25</v>
      </c>
      <c r="E49" s="241">
        <v>0.40732800000000002</v>
      </c>
      <c r="F49" s="241">
        <v>0.128055</v>
      </c>
      <c r="G49" s="241">
        <v>0.37242399999999998</v>
      </c>
      <c r="I49" s="231"/>
      <c r="J49" s="231"/>
      <c r="K49" s="231"/>
      <c r="L49" s="231"/>
      <c r="O49" s="231"/>
      <c r="P49" s="231"/>
      <c r="Q49" s="231"/>
      <c r="R49" s="231"/>
      <c r="S49" s="231"/>
    </row>
    <row r="50" spans="1:25" s="230" customFormat="1" x14ac:dyDescent="0.3">
      <c r="A50" s="231" t="s">
        <v>39</v>
      </c>
      <c r="C50" s="231">
        <v>50</v>
      </c>
      <c r="D50" s="231">
        <v>34</v>
      </c>
      <c r="E50" s="241">
        <v>0.43732900000000002</v>
      </c>
      <c r="F50" s="241">
        <v>0.109116</v>
      </c>
      <c r="G50" s="241">
        <v>0.29689500000000002</v>
      </c>
      <c r="I50" s="231"/>
      <c r="J50" s="231"/>
      <c r="K50" s="231"/>
      <c r="L50" s="231"/>
      <c r="O50" s="231"/>
      <c r="P50" s="231"/>
      <c r="Q50" s="231"/>
      <c r="R50" s="231"/>
      <c r="S50" s="231"/>
    </row>
    <row r="51" spans="1:25" s="230" customFormat="1" x14ac:dyDescent="0.3">
      <c r="A51" s="231" t="s">
        <v>75</v>
      </c>
      <c r="C51" s="231">
        <v>48</v>
      </c>
      <c r="D51" s="231">
        <v>35</v>
      </c>
      <c r="E51" s="241">
        <v>0.38974199999999998</v>
      </c>
      <c r="F51" s="241">
        <v>-1.0795000000000001E-2</v>
      </c>
      <c r="G51" s="241">
        <v>0.32247399999999998</v>
      </c>
      <c r="I51" s="231"/>
      <c r="J51" s="231"/>
      <c r="K51" s="231"/>
      <c r="L51" s="231"/>
      <c r="O51" s="231"/>
      <c r="P51" s="231"/>
      <c r="Q51" s="231"/>
      <c r="R51" s="231"/>
      <c r="S51" s="231"/>
    </row>
    <row r="52" spans="1:25" s="230" customFormat="1" x14ac:dyDescent="0.3">
      <c r="A52" s="231" t="s">
        <v>37</v>
      </c>
      <c r="C52" s="231">
        <v>46</v>
      </c>
      <c r="D52" s="231">
        <v>30</v>
      </c>
      <c r="E52" s="241">
        <v>0.36368899999999998</v>
      </c>
      <c r="F52" s="241">
        <v>-7.6467099999999996E-2</v>
      </c>
      <c r="G52" s="241">
        <v>0.369591</v>
      </c>
      <c r="I52" s="231"/>
      <c r="J52" s="231"/>
      <c r="K52" s="231"/>
      <c r="L52" s="231"/>
      <c r="O52" s="231"/>
      <c r="P52" s="231"/>
      <c r="Q52" s="231"/>
      <c r="R52" s="231"/>
      <c r="S52" s="231"/>
    </row>
    <row r="53" spans="1:25" s="230" customFormat="1" x14ac:dyDescent="0.3">
      <c r="A53" s="231" t="s">
        <v>73</v>
      </c>
      <c r="C53" s="231">
        <v>46</v>
      </c>
      <c r="D53" s="231">
        <v>19</v>
      </c>
      <c r="E53" s="241">
        <v>0.45412000000000002</v>
      </c>
      <c r="F53" s="241">
        <v>0.12403500000000001</v>
      </c>
      <c r="G53" s="241">
        <v>0.31818299999999999</v>
      </c>
      <c r="I53" s="231"/>
      <c r="J53" s="231"/>
      <c r="K53" s="231"/>
      <c r="L53" s="231"/>
      <c r="O53" s="231"/>
      <c r="P53" s="231"/>
      <c r="Q53" s="231"/>
      <c r="R53" s="231"/>
      <c r="S53" s="231"/>
    </row>
    <row r="54" spans="1:25" s="230" customFormat="1" x14ac:dyDescent="0.3">
      <c r="A54" s="231" t="s">
        <v>83</v>
      </c>
      <c r="C54" s="231">
        <v>42</v>
      </c>
      <c r="D54" s="231">
        <v>31</v>
      </c>
      <c r="E54" s="241">
        <v>0.39674599999999999</v>
      </c>
      <c r="F54" s="241">
        <v>-1.2227999999999999E-2</v>
      </c>
      <c r="G54" s="241">
        <v>0.34922500000000001</v>
      </c>
      <c r="I54" s="231"/>
      <c r="J54" s="231"/>
      <c r="K54" s="231"/>
      <c r="L54" s="231"/>
      <c r="O54" s="231"/>
      <c r="P54" s="231"/>
      <c r="Q54" s="231"/>
      <c r="R54" s="231"/>
      <c r="S54" s="231"/>
    </row>
    <row r="55" spans="1:25" s="230" customFormat="1" x14ac:dyDescent="0.3">
      <c r="A55" s="231" t="s">
        <v>68</v>
      </c>
      <c r="C55" s="231">
        <v>40</v>
      </c>
      <c r="D55" s="231">
        <v>16</v>
      </c>
      <c r="E55" s="241">
        <v>0.35728599999999999</v>
      </c>
      <c r="F55" s="241">
        <v>-0.13744500000000001</v>
      </c>
      <c r="G55" s="241">
        <v>0.33907100000000001</v>
      </c>
      <c r="I55" s="231"/>
      <c r="J55" s="231"/>
      <c r="K55" s="231"/>
      <c r="L55" s="231"/>
      <c r="O55" s="231"/>
      <c r="P55" s="231"/>
      <c r="Q55" s="231"/>
      <c r="R55" s="231"/>
      <c r="S55" s="231"/>
    </row>
    <row r="56" spans="1:25" x14ac:dyDescent="0.3">
      <c r="A56" s="231" t="s">
        <v>95</v>
      </c>
      <c r="C56" s="231">
        <v>40</v>
      </c>
      <c r="D56" s="231">
        <v>35</v>
      </c>
      <c r="E56" s="241">
        <v>0.361817</v>
      </c>
      <c r="F56" s="241">
        <v>-1.06898E-3</v>
      </c>
      <c r="G56" s="241">
        <v>0.30222900000000003</v>
      </c>
    </row>
    <row r="57" spans="1:25" x14ac:dyDescent="0.3">
      <c r="A57" s="231" t="s">
        <v>90</v>
      </c>
      <c r="C57" s="231">
        <v>37</v>
      </c>
      <c r="D57" s="231">
        <v>22</v>
      </c>
      <c r="E57" s="241">
        <v>0.49814399999999998</v>
      </c>
      <c r="F57" s="241">
        <v>9.3680600000000003E-2</v>
      </c>
      <c r="G57" s="241">
        <v>0.28559699999999999</v>
      </c>
    </row>
    <row r="58" spans="1:25" x14ac:dyDescent="0.3">
      <c r="A58" s="231" t="s">
        <v>58</v>
      </c>
      <c r="C58" s="231">
        <v>36</v>
      </c>
      <c r="D58" s="231">
        <v>32</v>
      </c>
      <c r="E58" s="241">
        <v>0.45066800000000001</v>
      </c>
      <c r="F58" s="241">
        <v>5.3644400000000002E-2</v>
      </c>
      <c r="G58" s="241">
        <v>0.32852999999999999</v>
      </c>
    </row>
    <row r="59" spans="1:25" x14ac:dyDescent="0.3">
      <c r="A59" s="231" t="s">
        <v>34</v>
      </c>
      <c r="C59" s="231">
        <v>31</v>
      </c>
      <c r="D59" s="231">
        <v>7</v>
      </c>
      <c r="E59" s="241">
        <v>0.31944499999999998</v>
      </c>
      <c r="F59" s="241">
        <v>-0.24582399999999999</v>
      </c>
      <c r="G59" s="241">
        <v>0.33662500000000001</v>
      </c>
    </row>
    <row r="60" spans="1:25" x14ac:dyDescent="0.3">
      <c r="A60" s="231" t="s">
        <v>92</v>
      </c>
      <c r="C60" s="231">
        <v>27</v>
      </c>
      <c r="D60" s="231">
        <v>12</v>
      </c>
      <c r="E60" s="241">
        <v>0.33841900000000003</v>
      </c>
      <c r="F60" s="241">
        <v>-0.138575</v>
      </c>
      <c r="G60" s="241">
        <v>0.35009200000000001</v>
      </c>
    </row>
    <row r="61" spans="1:25" x14ac:dyDescent="0.3">
      <c r="A61" s="231" t="s">
        <v>54</v>
      </c>
      <c r="C61" s="231">
        <v>26</v>
      </c>
      <c r="D61" s="231">
        <v>25</v>
      </c>
      <c r="E61" s="241">
        <v>0.41528100000000001</v>
      </c>
      <c r="F61" s="241">
        <v>-5.0842400000000003E-2</v>
      </c>
      <c r="G61" s="241">
        <v>0.30407699999999999</v>
      </c>
    </row>
    <row r="62" spans="1:25" x14ac:dyDescent="0.3">
      <c r="A62" s="231" t="s">
        <v>72</v>
      </c>
      <c r="C62" s="231">
        <v>23</v>
      </c>
      <c r="D62" s="231">
        <v>2</v>
      </c>
      <c r="E62" s="241">
        <v>0.46048</v>
      </c>
      <c r="F62" s="241">
        <v>0.15104699999999999</v>
      </c>
      <c r="G62" s="241">
        <v>0.15104699999999999</v>
      </c>
    </row>
    <row r="63" spans="1:25" x14ac:dyDescent="0.3">
      <c r="A63" s="231" t="s">
        <v>78</v>
      </c>
      <c r="C63" s="231">
        <v>19</v>
      </c>
      <c r="D63" s="231">
        <v>0</v>
      </c>
      <c r="E63" s="236" t="s">
        <v>142</v>
      </c>
      <c r="F63" s="236" t="s">
        <v>142</v>
      </c>
      <c r="G63" s="236" t="s">
        <v>142</v>
      </c>
    </row>
    <row r="64" spans="1:25" s="239" customFormat="1" x14ac:dyDescent="0.3">
      <c r="A64" s="239" t="s">
        <v>198</v>
      </c>
      <c r="B64" s="228"/>
      <c r="C64" s="239">
        <f>SUM(C42:C63)</f>
        <v>1002</v>
      </c>
      <c r="D64" s="239">
        <f>SUM(D42:D63)</f>
        <v>601</v>
      </c>
      <c r="E64" s="240">
        <f>SUMPRODUCT(D42:D63,E42:E63)/SUM(D42:D63)</f>
        <v>0.40218626123128126</v>
      </c>
      <c r="F64" s="240">
        <v>3.7909257903494201E-3</v>
      </c>
      <c r="G64" s="240">
        <f>SUMPRODUCT($D42:$D63,G42:G63)/SUM($D42:$D63)</f>
        <v>0.33675625956738769</v>
      </c>
      <c r="H64" s="228"/>
      <c r="J64" s="231"/>
      <c r="K64" s="240"/>
      <c r="L64" s="240"/>
      <c r="M64" s="240"/>
      <c r="N64" s="228"/>
      <c r="T64" s="228"/>
      <c r="U64" s="228"/>
      <c r="V64" s="228"/>
      <c r="W64" s="228"/>
      <c r="X64" s="228"/>
      <c r="Y64" s="228"/>
    </row>
    <row r="65" spans="1:25" s="239" customFormat="1" x14ac:dyDescent="0.3">
      <c r="A65" s="231" t="s">
        <v>189</v>
      </c>
      <c r="B65" s="228"/>
      <c r="C65" s="231">
        <f>C66-C64</f>
        <v>175</v>
      </c>
      <c r="D65" s="231">
        <f>D66-D64</f>
        <v>95</v>
      </c>
      <c r="E65" s="241">
        <f>(D66*E66-D64*E64)/(D66-D64)</f>
        <v>0.44844270526315733</v>
      </c>
      <c r="F65" s="241">
        <v>3.5650979368421036E-2</v>
      </c>
      <c r="G65" s="241">
        <f>($D66*G66-$D64*G64)/($D66-$D64)</f>
        <v>0.32567696842105265</v>
      </c>
      <c r="H65" s="228"/>
      <c r="J65" s="231"/>
      <c r="M65" s="228"/>
      <c r="N65" s="228"/>
      <c r="T65" s="228"/>
      <c r="U65" s="228"/>
      <c r="V65" s="228"/>
      <c r="W65" s="228"/>
      <c r="X65" s="228"/>
      <c r="Y65" s="228"/>
    </row>
    <row r="66" spans="1:25" s="239" customFormat="1" x14ac:dyDescent="0.3">
      <c r="A66" s="228" t="s">
        <v>172</v>
      </c>
      <c r="B66" s="228"/>
      <c r="C66" s="239">
        <v>1177</v>
      </c>
      <c r="D66" s="239">
        <v>696</v>
      </c>
      <c r="E66" s="240">
        <v>0.40849999999999997</v>
      </c>
      <c r="F66" s="240">
        <v>8.1396400000000001E-3</v>
      </c>
      <c r="G66" s="240">
        <v>0.33524399999999999</v>
      </c>
      <c r="H66" s="228"/>
      <c r="J66" s="231"/>
      <c r="M66" s="228"/>
      <c r="N66" s="228"/>
      <c r="T66" s="228"/>
      <c r="U66" s="228"/>
      <c r="V66" s="228"/>
      <c r="W66" s="228"/>
      <c r="X66" s="228"/>
      <c r="Y66" s="228"/>
    </row>
    <row r="67" spans="1:25" x14ac:dyDescent="0.3">
      <c r="A67" s="228" t="s">
        <v>129</v>
      </c>
      <c r="B67" s="231"/>
      <c r="C67" s="231">
        <v>1439</v>
      </c>
      <c r="D67" s="231">
        <v>866</v>
      </c>
      <c r="E67" s="241">
        <v>0.41070099999999998</v>
      </c>
      <c r="F67" s="241">
        <v>1.1772700000000001E-2</v>
      </c>
      <c r="G67" s="241">
        <v>0.343366</v>
      </c>
    </row>
    <row r="68" spans="1:25" x14ac:dyDescent="0.3">
      <c r="A68" s="228" t="s">
        <v>130</v>
      </c>
      <c r="B68" s="231"/>
      <c r="C68" s="231">
        <v>2280</v>
      </c>
      <c r="D68" s="231">
        <v>1408</v>
      </c>
      <c r="E68" s="241">
        <v>0.42394599999999999</v>
      </c>
      <c r="F68" s="241">
        <v>2.3543499999999998E-2</v>
      </c>
      <c r="G68" s="241">
        <v>0.3261</v>
      </c>
    </row>
    <row r="69" spans="1:25" x14ac:dyDescent="0.3">
      <c r="A69" s="228" t="s">
        <v>131</v>
      </c>
      <c r="B69" s="231"/>
      <c r="C69" s="231">
        <v>2280</v>
      </c>
      <c r="D69" s="231">
        <v>1419</v>
      </c>
      <c r="E69" s="241">
        <v>0.43158099999999999</v>
      </c>
      <c r="F69" s="241">
        <v>3.3197299999999999E-2</v>
      </c>
      <c r="G69" s="241">
        <v>0.33326499999999998</v>
      </c>
    </row>
    <row r="70" spans="1:25" x14ac:dyDescent="0.3">
      <c r="A70" s="228" t="s">
        <v>132</v>
      </c>
      <c r="B70" s="231"/>
      <c r="C70" s="231">
        <v>1836</v>
      </c>
      <c r="D70" s="231">
        <v>1124</v>
      </c>
      <c r="E70" s="241">
        <v>0.39620300000000003</v>
      </c>
      <c r="F70" s="241">
        <v>-9.08051E-3</v>
      </c>
      <c r="G70" s="241">
        <v>0.35764299999999999</v>
      </c>
    </row>
    <row r="71" spans="1:25" x14ac:dyDescent="0.3">
      <c r="A71" s="228" t="s">
        <v>133</v>
      </c>
      <c r="B71" s="231"/>
      <c r="C71" s="231">
        <v>2280</v>
      </c>
      <c r="D71" s="231">
        <v>1409</v>
      </c>
      <c r="E71" s="241">
        <v>0.40418500000000002</v>
      </c>
      <c r="F71" s="241">
        <v>1.45036E-2</v>
      </c>
      <c r="G71" s="241">
        <v>0.33757799999999999</v>
      </c>
    </row>
    <row r="72" spans="1:25" x14ac:dyDescent="0.3">
      <c r="A72" s="228" t="s">
        <v>134</v>
      </c>
      <c r="B72" s="231"/>
      <c r="C72" s="231">
        <v>2279</v>
      </c>
      <c r="D72" s="231">
        <v>1397</v>
      </c>
      <c r="E72" s="241">
        <v>0.39004499999999998</v>
      </c>
      <c r="F72" s="241">
        <v>2.5450099999999999E-3</v>
      </c>
      <c r="G72" s="241">
        <v>0.33852700000000002</v>
      </c>
    </row>
    <row r="73" spans="1:25" x14ac:dyDescent="0.3">
      <c r="A73" s="228" t="s">
        <v>135</v>
      </c>
      <c r="B73" s="231"/>
      <c r="C73" s="231">
        <v>1895</v>
      </c>
      <c r="D73" s="231">
        <v>1151</v>
      </c>
      <c r="E73" s="241">
        <v>0.44985599999999998</v>
      </c>
      <c r="F73" s="241">
        <v>1.9616600000000001E-2</v>
      </c>
      <c r="G73" s="241">
        <v>0.32524599999999998</v>
      </c>
    </row>
    <row r="74" spans="1:25" x14ac:dyDescent="0.3">
      <c r="A74" s="228" t="s">
        <v>136</v>
      </c>
      <c r="B74" s="231"/>
      <c r="C74" s="231">
        <v>1550</v>
      </c>
      <c r="D74" s="231">
        <v>848</v>
      </c>
      <c r="E74" s="241">
        <v>0.41185100000000002</v>
      </c>
      <c r="F74" s="241">
        <v>3.0079199999999999E-3</v>
      </c>
      <c r="G74" s="241">
        <v>0.32649899999999998</v>
      </c>
    </row>
  </sheetData>
  <mergeCells count="3">
    <mergeCell ref="C1:G1"/>
    <mergeCell ref="I1:M1"/>
    <mergeCell ref="O1:S1"/>
  </mergeCells>
  <pageMargins left="0.7" right="0.7" top="0.75" bottom="0.75" header="0.3" footer="0.3"/>
  <ignoredErrors>
    <ignoredError sqref="E64:E65 E20 K20 Q3:Q38" formula="1"/>
  </ignoredErrors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info</vt:lpstr>
      <vt:lpstr>stats</vt:lpstr>
      <vt:lpstr>základné štatistiky</vt:lpstr>
      <vt:lpstr>tímy</vt:lpstr>
      <vt:lpstr>rozhodcovia - selekcia</vt:lpstr>
      <vt:lpstr>rozhodcovia</vt:lpstr>
      <vt:lpstr>OLD.odchýlky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 Tunega</dc:creator>
  <cp:lastModifiedBy>admin</cp:lastModifiedBy>
  <dcterms:created xsi:type="dcterms:W3CDTF">2012-08-30T13:52:27Z</dcterms:created>
  <dcterms:modified xsi:type="dcterms:W3CDTF">2021-06-22T15:47:33Z</dcterms:modified>
</cp:coreProperties>
</file>